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005" yWindow="15" windowWidth="9660" windowHeight="11430" activeTab="2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Rekapitulace!$G$39</definedName>
    <definedName name="Dodavka0">Položky!#REF!</definedName>
    <definedName name="HSV">Rekapitulace!$E$39</definedName>
    <definedName name="HSV0">Položky!#REF!</definedName>
    <definedName name="HZS">Rekapitulace!$I$39</definedName>
    <definedName name="HZS0">Položky!#REF!</definedName>
    <definedName name="JKSO">'Krycí list'!$G$2</definedName>
    <definedName name="MJ">'Krycí list'!$G$5</definedName>
    <definedName name="Mont">Rekapitulace!$H$39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Položky!$A$1:$K$2053</definedName>
    <definedName name="_xlnm.Print_Area" localSheetId="1">Rekapitulace!$A$1:$I$52</definedName>
    <definedName name="PocetMJ">'Krycí list'!$G$6</definedName>
    <definedName name="Poznamka">'Krycí list'!$B$37</definedName>
    <definedName name="Projektant">'Krycí list'!$C$8</definedName>
    <definedName name="PSV">Rekapitulace!$F$39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E1163" i="3"/>
  <c r="E1164"/>
  <c r="I26" i="2"/>
  <c r="H26"/>
  <c r="G26"/>
  <c r="E26"/>
  <c r="G1673" i="3"/>
  <c r="G1184"/>
  <c r="E1672"/>
  <c r="E1671" s="1"/>
  <c r="G1671" s="1"/>
  <c r="E1181"/>
  <c r="E1669"/>
  <c r="G1669" s="1"/>
  <c r="G1185"/>
  <c r="G1182"/>
  <c r="G1183"/>
  <c r="E1180"/>
  <c r="K1180" s="1"/>
  <c r="K1186" s="1"/>
  <c r="I1186"/>
  <c r="C1186"/>
  <c r="E1179" l="1"/>
  <c r="G1179" s="1"/>
  <c r="G1180"/>
  <c r="D21" i="1"/>
  <c r="D20"/>
  <c r="D19"/>
  <c r="D18"/>
  <c r="D17"/>
  <c r="D16"/>
  <c r="D15"/>
  <c r="BG2052" i="3"/>
  <c r="BF2052"/>
  <c r="BE2052"/>
  <c r="BD2052"/>
  <c r="K2052"/>
  <c r="I2052"/>
  <c r="G2052"/>
  <c r="BC2052" s="1"/>
  <c r="BG2051"/>
  <c r="BF2051"/>
  <c r="BE2051"/>
  <c r="BD2051"/>
  <c r="K2051"/>
  <c r="I2051"/>
  <c r="G2051"/>
  <c r="BC2051" s="1"/>
  <c r="BG2050"/>
  <c r="BF2050"/>
  <c r="BE2050"/>
  <c r="BD2050"/>
  <c r="K2050"/>
  <c r="I2050"/>
  <c r="G2050"/>
  <c r="BC2050" s="1"/>
  <c r="BG2049"/>
  <c r="BF2049"/>
  <c r="BE2049"/>
  <c r="BD2049"/>
  <c r="K2049"/>
  <c r="I2049"/>
  <c r="G2049"/>
  <c r="BC2049" s="1"/>
  <c r="BG2042"/>
  <c r="BF2042"/>
  <c r="BE2042"/>
  <c r="BD2042"/>
  <c r="K2042"/>
  <c r="I2042"/>
  <c r="G2042"/>
  <c r="BC2042" s="1"/>
  <c r="BG2040"/>
  <c r="BF2040"/>
  <c r="BE2040"/>
  <c r="BD2040"/>
  <c r="K2040"/>
  <c r="I2040"/>
  <c r="G2040"/>
  <c r="BC2040" s="1"/>
  <c r="BG2038"/>
  <c r="BF2038"/>
  <c r="BE2038"/>
  <c r="BD2038"/>
  <c r="K2038"/>
  <c r="I2038"/>
  <c r="G2038"/>
  <c r="BC2038" s="1"/>
  <c r="BG2036"/>
  <c r="BF2036"/>
  <c r="BE2036"/>
  <c r="BD2036"/>
  <c r="K2036"/>
  <c r="I2036"/>
  <c r="G2036"/>
  <c r="BC2036" s="1"/>
  <c r="BG2033"/>
  <c r="BF2033"/>
  <c r="BE2033"/>
  <c r="BD2033"/>
  <c r="K2033"/>
  <c r="I2033"/>
  <c r="G2033"/>
  <c r="BC2033" s="1"/>
  <c r="BG2031"/>
  <c r="BF2031"/>
  <c r="BE2031"/>
  <c r="BD2031"/>
  <c r="K2031"/>
  <c r="I2031"/>
  <c r="G2031"/>
  <c r="BC2031" s="1"/>
  <c r="BG2029"/>
  <c r="BF2029"/>
  <c r="BE2029"/>
  <c r="BD2029"/>
  <c r="K2029"/>
  <c r="I2029"/>
  <c r="G2029"/>
  <c r="BC2029" s="1"/>
  <c r="BG2027"/>
  <c r="BF2027"/>
  <c r="BF2053" s="1"/>
  <c r="BE2027"/>
  <c r="BD2027"/>
  <c r="K2027"/>
  <c r="I2027"/>
  <c r="G2027"/>
  <c r="BC2027" s="1"/>
  <c r="B38" i="2"/>
  <c r="A38"/>
  <c r="BG2053" i="3"/>
  <c r="K2053"/>
  <c r="I2053"/>
  <c r="C2053"/>
  <c r="BG2024"/>
  <c r="BG2025" s="1"/>
  <c r="BE2024"/>
  <c r="BE2025" s="1"/>
  <c r="BD2024"/>
  <c r="BD2025" s="1"/>
  <c r="BC2024"/>
  <c r="K2024"/>
  <c r="K2025" s="1"/>
  <c r="I2024"/>
  <c r="I2025" s="1"/>
  <c r="G2024"/>
  <c r="BF2024" s="1"/>
  <c r="BF2025" s="1"/>
  <c r="B37" i="2"/>
  <c r="A37"/>
  <c r="BC2025" i="3"/>
  <c r="C2025"/>
  <c r="BG2021"/>
  <c r="BG2022" s="1"/>
  <c r="BE2021"/>
  <c r="BE2022" s="1"/>
  <c r="BD2021"/>
  <c r="BD2022" s="1"/>
  <c r="BC2021"/>
  <c r="K2021"/>
  <c r="K2022" s="1"/>
  <c r="I2021"/>
  <c r="I2022" s="1"/>
  <c r="G2021"/>
  <c r="BF2021" s="1"/>
  <c r="BF2022" s="1"/>
  <c r="B36" i="2"/>
  <c r="A36"/>
  <c r="BC2022" i="3"/>
  <c r="C2022"/>
  <c r="BG2018"/>
  <c r="BG2019" s="1"/>
  <c r="BF2018"/>
  <c r="BF2019" s="1"/>
  <c r="BE2018"/>
  <c r="BC2018"/>
  <c r="K2018"/>
  <c r="K2019" s="1"/>
  <c r="I2018"/>
  <c r="I2019" s="1"/>
  <c r="G2018"/>
  <c r="BD2018" s="1"/>
  <c r="BD2019" s="1"/>
  <c r="B35" i="2"/>
  <c r="A35"/>
  <c r="BE2019" i="3"/>
  <c r="BC2019"/>
  <c r="C2019"/>
  <c r="BG2014"/>
  <c r="BF2014"/>
  <c r="BE2014"/>
  <c r="BC2014"/>
  <c r="K2014"/>
  <c r="I2014"/>
  <c r="G2014"/>
  <c r="BD2014" s="1"/>
  <c r="BG2012"/>
  <c r="BG2016" s="1"/>
  <c r="BF2012"/>
  <c r="BE2012"/>
  <c r="BE2016" s="1"/>
  <c r="BC2012"/>
  <c r="K2012"/>
  <c r="K2016" s="1"/>
  <c r="I2012"/>
  <c r="G2012"/>
  <c r="BD2012" s="1"/>
  <c r="B34" i="2"/>
  <c r="A34"/>
  <c r="I2016" i="3"/>
  <c r="C2016"/>
  <c r="BG1896"/>
  <c r="BF1896"/>
  <c r="BE1896"/>
  <c r="BC1896"/>
  <c r="K1896"/>
  <c r="I1896"/>
  <c r="G1896"/>
  <c r="BD1896" s="1"/>
  <c r="BG1894"/>
  <c r="BF1894"/>
  <c r="BE1894"/>
  <c r="BC1894"/>
  <c r="K1894"/>
  <c r="I1894"/>
  <c r="G1894"/>
  <c r="BD1894" s="1"/>
  <c r="BG1893"/>
  <c r="BF1893"/>
  <c r="BE1893"/>
  <c r="BC1893"/>
  <c r="K1893"/>
  <c r="I1893"/>
  <c r="G1893"/>
  <c r="BD1893" s="1"/>
  <c r="BG1790"/>
  <c r="BF1790"/>
  <c r="BE1790"/>
  <c r="BC1790"/>
  <c r="K1790"/>
  <c r="I1790"/>
  <c r="G1790"/>
  <c r="BD1790" s="1"/>
  <c r="BG1676"/>
  <c r="BG2010" s="1"/>
  <c r="BF1676"/>
  <c r="BE1676"/>
  <c r="BE2010" s="1"/>
  <c r="BC1676"/>
  <c r="K1676"/>
  <c r="K2010" s="1"/>
  <c r="I1676"/>
  <c r="G1676"/>
  <c r="BD1676" s="1"/>
  <c r="BD2010" s="1"/>
  <c r="B33" i="2"/>
  <c r="A33"/>
  <c r="I2010" i="3"/>
  <c r="C2010"/>
  <c r="BG1665"/>
  <c r="BF1665"/>
  <c r="BE1665"/>
  <c r="BC1665"/>
  <c r="K1665"/>
  <c r="I1665"/>
  <c r="G1665"/>
  <c r="BD1665" s="1"/>
  <c r="BG1663"/>
  <c r="BF1663"/>
  <c r="BF1674" s="1"/>
  <c r="BE1663"/>
  <c r="BC1663"/>
  <c r="BC1674" s="1"/>
  <c r="K1663"/>
  <c r="I1663"/>
  <c r="I1674" s="1"/>
  <c r="G1663"/>
  <c r="B32" i="2"/>
  <c r="A32"/>
  <c r="BG1674" i="3"/>
  <c r="C1674"/>
  <c r="BG1660"/>
  <c r="BF1660"/>
  <c r="BE1660"/>
  <c r="BC1660"/>
  <c r="K1660"/>
  <c r="I1660"/>
  <c r="G1660"/>
  <c r="BD1660" s="1"/>
  <c r="BG1658"/>
  <c r="BF1658"/>
  <c r="BE1658"/>
  <c r="BC1658"/>
  <c r="K1658"/>
  <c r="I1658"/>
  <c r="G1658"/>
  <c r="BD1658" s="1"/>
  <c r="BG1656"/>
  <c r="BF1656"/>
  <c r="BE1656"/>
  <c r="BC1656"/>
  <c r="K1656"/>
  <c r="I1656"/>
  <c r="G1656"/>
  <c r="BD1656" s="1"/>
  <c r="BG1654"/>
  <c r="BF1654"/>
  <c r="BE1654"/>
  <c r="BC1654"/>
  <c r="K1654"/>
  <c r="I1654"/>
  <c r="G1654"/>
  <c r="BD1654" s="1"/>
  <c r="BG1651"/>
  <c r="BF1651"/>
  <c r="BE1651"/>
  <c r="BC1651"/>
  <c r="K1651"/>
  <c r="I1651"/>
  <c r="G1651"/>
  <c r="BD1651" s="1"/>
  <c r="BG1649"/>
  <c r="BF1649"/>
  <c r="BE1649"/>
  <c r="BC1649"/>
  <c r="K1649"/>
  <c r="I1649"/>
  <c r="G1649"/>
  <c r="BD1649" s="1"/>
  <c r="BG1647"/>
  <c r="BF1647"/>
  <c r="BE1647"/>
  <c r="BC1647"/>
  <c r="K1647"/>
  <c r="I1647"/>
  <c r="G1647"/>
  <c r="BD1647" s="1"/>
  <c r="BG1565"/>
  <c r="BF1565"/>
  <c r="BE1565"/>
  <c r="BC1565"/>
  <c r="K1565"/>
  <c r="I1565"/>
  <c r="G1565"/>
  <c r="BD1565" s="1"/>
  <c r="BG1529"/>
  <c r="BF1529"/>
  <c r="BE1529"/>
  <c r="BC1529"/>
  <c r="K1529"/>
  <c r="I1529"/>
  <c r="G1529"/>
  <c r="BD1529" s="1"/>
  <c r="BG1521"/>
  <c r="BF1521"/>
  <c r="BE1521"/>
  <c r="BC1521"/>
  <c r="K1521"/>
  <c r="I1521"/>
  <c r="G1521"/>
  <c r="BD1521" s="1"/>
  <c r="BG1419"/>
  <c r="BF1419"/>
  <c r="BE1419"/>
  <c r="BC1419"/>
  <c r="K1419"/>
  <c r="I1419"/>
  <c r="G1419"/>
  <c r="BD1419" s="1"/>
  <c r="BG1417"/>
  <c r="BF1417"/>
  <c r="BE1417"/>
  <c r="BC1417"/>
  <c r="K1417"/>
  <c r="I1417"/>
  <c r="G1417"/>
  <c r="BD1417" s="1"/>
  <c r="B31" i="2"/>
  <c r="A31"/>
  <c r="I1661" i="3"/>
  <c r="C1661"/>
  <c r="BG1414"/>
  <c r="BF1414"/>
  <c r="BE1414"/>
  <c r="BC1414"/>
  <c r="K1414"/>
  <c r="I1414"/>
  <c r="G1414"/>
  <c r="BD1414" s="1"/>
  <c r="BG1412"/>
  <c r="BF1412"/>
  <c r="BE1412"/>
  <c r="BC1412"/>
  <c r="K1412"/>
  <c r="I1412"/>
  <c r="G1412"/>
  <c r="BD1412" s="1"/>
  <c r="BG1411"/>
  <c r="BF1411"/>
  <c r="BE1411"/>
  <c r="BC1411"/>
  <c r="K1411"/>
  <c r="I1411"/>
  <c r="G1411"/>
  <c r="BD1411" s="1"/>
  <c r="BG1409"/>
  <c r="BF1409"/>
  <c r="BE1409"/>
  <c r="BC1409"/>
  <c r="K1409"/>
  <c r="I1409"/>
  <c r="G1409"/>
  <c r="BD1409" s="1"/>
  <c r="BG1407"/>
  <c r="BF1407"/>
  <c r="BE1407"/>
  <c r="BC1407"/>
  <c r="K1407"/>
  <c r="I1407"/>
  <c r="G1407"/>
  <c r="BD1407" s="1"/>
  <c r="BG1405"/>
  <c r="BF1405"/>
  <c r="BE1405"/>
  <c r="BC1405"/>
  <c r="K1405"/>
  <c r="I1405"/>
  <c r="G1405"/>
  <c r="BD1405" s="1"/>
  <c r="BG1403"/>
  <c r="BF1403"/>
  <c r="BE1403"/>
  <c r="BC1403"/>
  <c r="K1403"/>
  <c r="I1403"/>
  <c r="G1403"/>
  <c r="BD1403" s="1"/>
  <c r="BG1401"/>
  <c r="BF1401"/>
  <c r="BE1401"/>
  <c r="BC1401"/>
  <c r="K1401"/>
  <c r="I1401"/>
  <c r="G1401"/>
  <c r="BD1401" s="1"/>
  <c r="BG1400"/>
  <c r="BF1400"/>
  <c r="BE1400"/>
  <c r="BC1400"/>
  <c r="K1400"/>
  <c r="I1400"/>
  <c r="G1400"/>
  <c r="BD1400" s="1"/>
  <c r="BG1391"/>
  <c r="BF1391"/>
  <c r="BE1391"/>
  <c r="BC1391"/>
  <c r="K1391"/>
  <c r="I1391"/>
  <c r="G1391"/>
  <c r="BD1391" s="1"/>
  <c r="BG1348"/>
  <c r="BF1348"/>
  <c r="BE1348"/>
  <c r="BC1348"/>
  <c r="K1348"/>
  <c r="I1348"/>
  <c r="G1348"/>
  <c r="BD1348" s="1"/>
  <c r="BG1347"/>
  <c r="BF1347"/>
  <c r="BE1347"/>
  <c r="BC1347"/>
  <c r="K1347"/>
  <c r="I1347"/>
  <c r="I1415" s="1"/>
  <c r="G1347"/>
  <c r="BD1347" s="1"/>
  <c r="BG1331"/>
  <c r="BG1415" s="1"/>
  <c r="BF1331"/>
  <c r="BE1331"/>
  <c r="BE1415" s="1"/>
  <c r="BC1331"/>
  <c r="K1331"/>
  <c r="K1415" s="1"/>
  <c r="I1331"/>
  <c r="G1331"/>
  <c r="BD1331" s="1"/>
  <c r="B30" i="2"/>
  <c r="A30"/>
  <c r="C1415" i="3"/>
  <c r="BG1315"/>
  <c r="BG1329" s="1"/>
  <c r="BF1315"/>
  <c r="BF1329" s="1"/>
  <c r="BE1315"/>
  <c r="BE1329" s="1"/>
  <c r="BC1315"/>
  <c r="K1315"/>
  <c r="K1329" s="1"/>
  <c r="I1315"/>
  <c r="I1329" s="1"/>
  <c r="G1315"/>
  <c r="BD1315" s="1"/>
  <c r="BD1329" s="1"/>
  <c r="B29" i="2"/>
  <c r="A29"/>
  <c r="BC1329" i="3"/>
  <c r="C1329"/>
  <c r="BG1312"/>
  <c r="BF1312"/>
  <c r="BE1312"/>
  <c r="BC1312"/>
  <c r="K1312"/>
  <c r="I1312"/>
  <c r="G1312"/>
  <c r="BD1312" s="1"/>
  <c r="BG1308"/>
  <c r="BF1308"/>
  <c r="BE1308"/>
  <c r="BC1308"/>
  <c r="K1308"/>
  <c r="I1308"/>
  <c r="G1308"/>
  <c r="BD1308" s="1"/>
  <c r="BG1304"/>
  <c r="BF1304"/>
  <c r="BE1304"/>
  <c r="BC1304"/>
  <c r="K1304"/>
  <c r="I1304"/>
  <c r="G1304"/>
  <c r="BD1304" s="1"/>
  <c r="BG1302"/>
  <c r="BF1302"/>
  <c r="BE1302"/>
  <c r="BC1302"/>
  <c r="K1302"/>
  <c r="I1302"/>
  <c r="G1302"/>
  <c r="BD1302" s="1"/>
  <c r="BG1300"/>
  <c r="BF1300"/>
  <c r="BE1300"/>
  <c r="BC1300"/>
  <c r="K1300"/>
  <c r="I1300"/>
  <c r="G1300"/>
  <c r="BD1300" s="1"/>
  <c r="BG1297"/>
  <c r="BF1297"/>
  <c r="BE1297"/>
  <c r="BC1297"/>
  <c r="K1297"/>
  <c r="I1297"/>
  <c r="G1297"/>
  <c r="BD1297" s="1"/>
  <c r="BG1294"/>
  <c r="BF1294"/>
  <c r="BE1294"/>
  <c r="BC1294"/>
  <c r="K1294"/>
  <c r="I1294"/>
  <c r="G1294"/>
  <c r="BD1294" s="1"/>
  <c r="BG1292"/>
  <c r="BF1292"/>
  <c r="BE1292"/>
  <c r="BC1292"/>
  <c r="K1292"/>
  <c r="I1292"/>
  <c r="G1292"/>
  <c r="BD1292" s="1"/>
  <c r="BG1290"/>
  <c r="BF1290"/>
  <c r="BE1290"/>
  <c r="BC1290"/>
  <c r="K1290"/>
  <c r="I1290"/>
  <c r="G1290"/>
  <c r="BD1290" s="1"/>
  <c r="BG1273"/>
  <c r="BF1273"/>
  <c r="BE1273"/>
  <c r="BC1273"/>
  <c r="K1273"/>
  <c r="I1273"/>
  <c r="G1273"/>
  <c r="BD1273" s="1"/>
  <c r="BG1270"/>
  <c r="BF1270"/>
  <c r="BE1270"/>
  <c r="BC1270"/>
  <c r="K1270"/>
  <c r="I1270"/>
  <c r="G1270"/>
  <c r="BD1270" s="1"/>
  <c r="BG1269"/>
  <c r="BF1269"/>
  <c r="BE1269"/>
  <c r="BC1269"/>
  <c r="K1269"/>
  <c r="I1269"/>
  <c r="G1269"/>
  <c r="BD1269" s="1"/>
  <c r="BG1267"/>
  <c r="BF1267"/>
  <c r="BE1267"/>
  <c r="BC1267"/>
  <c r="K1267"/>
  <c r="I1267"/>
  <c r="G1267"/>
  <c r="BD1267" s="1"/>
  <c r="BG1260"/>
  <c r="BF1260"/>
  <c r="BE1260"/>
  <c r="BC1260"/>
  <c r="K1260"/>
  <c r="I1260"/>
  <c r="G1260"/>
  <c r="BD1260" s="1"/>
  <c r="BG1255"/>
  <c r="BF1255"/>
  <c r="BE1255"/>
  <c r="BC1255"/>
  <c r="K1255"/>
  <c r="I1255"/>
  <c r="G1255"/>
  <c r="BD1255" s="1"/>
  <c r="BG1250"/>
  <c r="BG1313" s="1"/>
  <c r="BF1250"/>
  <c r="BE1250"/>
  <c r="BC1250"/>
  <c r="K1250"/>
  <c r="I1250"/>
  <c r="G1250"/>
  <c r="BD1250" s="1"/>
  <c r="B28" i="2"/>
  <c r="A28"/>
  <c r="C1313" i="3"/>
  <c r="BG1247"/>
  <c r="BF1247"/>
  <c r="BE1247"/>
  <c r="BC1247"/>
  <c r="K1247"/>
  <c r="I1247"/>
  <c r="G1247"/>
  <c r="BD1247" s="1"/>
  <c r="BG1243"/>
  <c r="BF1243"/>
  <c r="BE1243"/>
  <c r="BC1243"/>
  <c r="K1243"/>
  <c r="I1243"/>
  <c r="G1243"/>
  <c r="BD1243" s="1"/>
  <c r="BG1239"/>
  <c r="BF1239"/>
  <c r="BE1239"/>
  <c r="BC1239"/>
  <c r="K1239"/>
  <c r="I1239"/>
  <c r="G1239"/>
  <c r="BD1239" s="1"/>
  <c r="BG1237"/>
  <c r="BF1237"/>
  <c r="BE1237"/>
  <c r="BC1237"/>
  <c r="K1237"/>
  <c r="I1237"/>
  <c r="G1237"/>
  <c r="BD1237" s="1"/>
  <c r="BG1235"/>
  <c r="BF1235"/>
  <c r="BE1235"/>
  <c r="BC1235"/>
  <c r="K1235"/>
  <c r="I1235"/>
  <c r="G1235"/>
  <c r="BD1235" s="1"/>
  <c r="BG1232"/>
  <c r="BF1232"/>
  <c r="BE1232"/>
  <c r="BC1232"/>
  <c r="K1232"/>
  <c r="I1232"/>
  <c r="G1232"/>
  <c r="BD1232" s="1"/>
  <c r="BG1230"/>
  <c r="BF1230"/>
  <c r="BE1230"/>
  <c r="BC1230"/>
  <c r="K1230"/>
  <c r="I1230"/>
  <c r="G1230"/>
  <c r="BD1230" s="1"/>
  <c r="BG1227"/>
  <c r="BF1227"/>
  <c r="BE1227"/>
  <c r="BC1227"/>
  <c r="K1227"/>
  <c r="I1227"/>
  <c r="G1227"/>
  <c r="BD1227" s="1"/>
  <c r="BG1224"/>
  <c r="BF1224"/>
  <c r="BE1224"/>
  <c r="BC1224"/>
  <c r="K1224"/>
  <c r="I1224"/>
  <c r="BD1224"/>
  <c r="BG1221"/>
  <c r="BF1221"/>
  <c r="BE1221"/>
  <c r="BC1221"/>
  <c r="K1221"/>
  <c r="I1221"/>
  <c r="G1221"/>
  <c r="BD1221" s="1"/>
  <c r="BG1218"/>
  <c r="BF1218"/>
  <c r="BE1218"/>
  <c r="BC1218"/>
  <c r="K1218"/>
  <c r="I1218"/>
  <c r="G1218"/>
  <c r="BD1218" s="1"/>
  <c r="BG1215"/>
  <c r="BF1215"/>
  <c r="BE1215"/>
  <c r="BC1215"/>
  <c r="K1215"/>
  <c r="I1215"/>
  <c r="G1215"/>
  <c r="BD1215" s="1"/>
  <c r="BG1212"/>
  <c r="BF1212"/>
  <c r="BE1212"/>
  <c r="BC1212"/>
  <c r="K1212"/>
  <c r="I1212"/>
  <c r="G1212"/>
  <c r="BD1212" s="1"/>
  <c r="BG1209"/>
  <c r="BF1209"/>
  <c r="BE1209"/>
  <c r="BC1209"/>
  <c r="K1209"/>
  <c r="I1209"/>
  <c r="G1209"/>
  <c r="BD1209" s="1"/>
  <c r="BG1207"/>
  <c r="BF1207"/>
  <c r="BE1207"/>
  <c r="BC1207"/>
  <c r="K1207"/>
  <c r="I1207"/>
  <c r="G1207"/>
  <c r="BD1207" s="1"/>
  <c r="BG1205"/>
  <c r="BF1205"/>
  <c r="BE1205"/>
  <c r="BC1205"/>
  <c r="K1205"/>
  <c r="I1205"/>
  <c r="G1205"/>
  <c r="BD1205" s="1"/>
  <c r="BG1203"/>
  <c r="BF1203"/>
  <c r="BE1203"/>
  <c r="BC1203"/>
  <c r="K1203"/>
  <c r="I1203"/>
  <c r="G1203"/>
  <c r="BD1203" s="1"/>
  <c r="BG1200"/>
  <c r="BF1200"/>
  <c r="BE1200"/>
  <c r="BC1200"/>
  <c r="K1200"/>
  <c r="I1200"/>
  <c r="G1200"/>
  <c r="BD1200" s="1"/>
  <c r="BG1198"/>
  <c r="BF1198"/>
  <c r="BE1198"/>
  <c r="BC1198"/>
  <c r="K1198"/>
  <c r="I1198"/>
  <c r="G1198"/>
  <c r="BD1198" s="1"/>
  <c r="BG1196"/>
  <c r="BF1196"/>
  <c r="BE1196"/>
  <c r="BC1196"/>
  <c r="K1196"/>
  <c r="I1196"/>
  <c r="G1196"/>
  <c r="BD1196" s="1"/>
  <c r="BG1193"/>
  <c r="BF1193"/>
  <c r="BE1193"/>
  <c r="BC1193"/>
  <c r="K1193"/>
  <c r="I1193"/>
  <c r="I1248" s="1"/>
  <c r="G1193"/>
  <c r="BD1193" s="1"/>
  <c r="BG1188"/>
  <c r="BF1188"/>
  <c r="BE1188"/>
  <c r="BC1188"/>
  <c r="K1188"/>
  <c r="K1248" s="1"/>
  <c r="I1188"/>
  <c r="G1188"/>
  <c r="BD1188" s="1"/>
  <c r="B27" i="2"/>
  <c r="A27"/>
  <c r="C1248" i="3"/>
  <c r="BG1176"/>
  <c r="BF1176"/>
  <c r="BE1176"/>
  <c r="BC1176"/>
  <c r="K1176"/>
  <c r="I1176"/>
  <c r="G1176"/>
  <c r="BD1176" s="1"/>
  <c r="BG1173"/>
  <c r="BF1173"/>
  <c r="BE1173"/>
  <c r="BC1173"/>
  <c r="K1173"/>
  <c r="I1173"/>
  <c r="G1173"/>
  <c r="BD1173" s="1"/>
  <c r="BG1171"/>
  <c r="BF1171"/>
  <c r="BE1171"/>
  <c r="BC1171"/>
  <c r="K1171"/>
  <c r="I1171"/>
  <c r="G1171"/>
  <c r="BD1171" s="1"/>
  <c r="BG1169"/>
  <c r="BF1169"/>
  <c r="BE1169"/>
  <c r="BC1169"/>
  <c r="K1169"/>
  <c r="I1169"/>
  <c r="G1169"/>
  <c r="BD1169" s="1"/>
  <c r="BG1167"/>
  <c r="BF1167"/>
  <c r="BE1167"/>
  <c r="BC1167"/>
  <c r="K1167"/>
  <c r="I1167"/>
  <c r="G1167"/>
  <c r="BD1167" s="1"/>
  <c r="BG1165"/>
  <c r="BF1165"/>
  <c r="BE1165"/>
  <c r="BC1165"/>
  <c r="K1165"/>
  <c r="I1165"/>
  <c r="G1165"/>
  <c r="BD1165" s="1"/>
  <c r="BG1163"/>
  <c r="BF1163"/>
  <c r="BE1163"/>
  <c r="BC1163"/>
  <c r="K1163"/>
  <c r="I1163"/>
  <c r="G1163"/>
  <c r="BD1163" s="1"/>
  <c r="BG1161"/>
  <c r="BF1161"/>
  <c r="BE1161"/>
  <c r="BC1161"/>
  <c r="K1161"/>
  <c r="I1161"/>
  <c r="G1161"/>
  <c r="BD1161" s="1"/>
  <c r="BG1158"/>
  <c r="BF1158"/>
  <c r="BE1158"/>
  <c r="BC1158"/>
  <c r="K1158"/>
  <c r="I1158"/>
  <c r="G1158"/>
  <c r="BD1158" s="1"/>
  <c r="BG1156"/>
  <c r="BF1156"/>
  <c r="BE1156"/>
  <c r="BC1156"/>
  <c r="K1156"/>
  <c r="I1156"/>
  <c r="G1156"/>
  <c r="BD1156" s="1"/>
  <c r="BG1154"/>
  <c r="BF1154"/>
  <c r="BE1154"/>
  <c r="BC1154"/>
  <c r="K1154"/>
  <c r="I1154"/>
  <c r="I1177" s="1"/>
  <c r="G1154"/>
  <c r="BD1154" s="1"/>
  <c r="B25" i="2"/>
  <c r="A25"/>
  <c r="BE1177" i="3"/>
  <c r="C1177"/>
  <c r="BG1150"/>
  <c r="BF1150"/>
  <c r="BE1150"/>
  <c r="BC1150"/>
  <c r="K1150"/>
  <c r="I1150"/>
  <c r="G1150"/>
  <c r="BD1150" s="1"/>
  <c r="BG1148"/>
  <c r="BG1152" s="1"/>
  <c r="BF1148"/>
  <c r="BE1148"/>
  <c r="BC1148"/>
  <c r="K1148"/>
  <c r="I1148"/>
  <c r="G1148"/>
  <c r="BD1148" s="1"/>
  <c r="B24" i="2"/>
  <c r="A24"/>
  <c r="C1152" i="3"/>
  <c r="BG1145"/>
  <c r="BG1146" s="1"/>
  <c r="BF1145"/>
  <c r="BF1146" s="1"/>
  <c r="BE1145"/>
  <c r="BE1146" s="1"/>
  <c r="BC1145"/>
  <c r="BC1146" s="1"/>
  <c r="K1145"/>
  <c r="K1146" s="1"/>
  <c r="I1145"/>
  <c r="I1146" s="1"/>
  <c r="G1145"/>
  <c r="BD1145" s="1"/>
  <c r="BD1146" s="1"/>
  <c r="B23" i="2"/>
  <c r="A23"/>
  <c r="C1146" i="3"/>
  <c r="BG1142"/>
  <c r="BF1142"/>
  <c r="BE1142"/>
  <c r="BC1142"/>
  <c r="K1142"/>
  <c r="I1142"/>
  <c r="G1142"/>
  <c r="BD1142" s="1"/>
  <c r="BG1138"/>
  <c r="BF1138"/>
  <c r="BE1138"/>
  <c r="BC1138"/>
  <c r="K1138"/>
  <c r="I1138"/>
  <c r="G1138"/>
  <c r="BD1138" s="1"/>
  <c r="BG1134"/>
  <c r="BF1134"/>
  <c r="BE1134"/>
  <c r="BC1134"/>
  <c r="K1134"/>
  <c r="I1134"/>
  <c r="G1134"/>
  <c r="BD1134" s="1"/>
  <c r="BG1132"/>
  <c r="BF1132"/>
  <c r="BE1132"/>
  <c r="BC1132"/>
  <c r="K1132"/>
  <c r="I1132"/>
  <c r="G1132"/>
  <c r="BD1132" s="1"/>
  <c r="BG1127"/>
  <c r="BF1127"/>
  <c r="BE1127"/>
  <c r="BC1127"/>
  <c r="K1127"/>
  <c r="I1127"/>
  <c r="I1143" s="1"/>
  <c r="G1127"/>
  <c r="BD1127" s="1"/>
  <c r="BG1121"/>
  <c r="BF1121"/>
  <c r="BE1121"/>
  <c r="BC1121"/>
  <c r="K1121"/>
  <c r="K1143" s="1"/>
  <c r="I1121"/>
  <c r="G1121"/>
  <c r="BD1121" s="1"/>
  <c r="B22" i="2"/>
  <c r="A22"/>
  <c r="C1143" i="3"/>
  <c r="BG1118"/>
  <c r="BF1118"/>
  <c r="BE1118"/>
  <c r="BC1118"/>
  <c r="K1118"/>
  <c r="I1118"/>
  <c r="G1118"/>
  <c r="BD1118" s="1"/>
  <c r="BG1113"/>
  <c r="BF1113"/>
  <c r="BE1113"/>
  <c r="BC1113"/>
  <c r="K1113"/>
  <c r="I1113"/>
  <c r="G1113"/>
  <c r="BD1113" s="1"/>
  <c r="BG1107"/>
  <c r="BF1107"/>
  <c r="BE1107"/>
  <c r="BC1107"/>
  <c r="K1107"/>
  <c r="I1107"/>
  <c r="G1107"/>
  <c r="BD1107" s="1"/>
  <c r="BG1097"/>
  <c r="BF1097"/>
  <c r="BE1097"/>
  <c r="BC1097"/>
  <c r="K1097"/>
  <c r="I1097"/>
  <c r="G1097"/>
  <c r="BD1097" s="1"/>
  <c r="BG1095"/>
  <c r="BF1095"/>
  <c r="BE1095"/>
  <c r="BC1095"/>
  <c r="K1095"/>
  <c r="I1095"/>
  <c r="G1095"/>
  <c r="BD1095" s="1"/>
  <c r="BG1091"/>
  <c r="BF1091"/>
  <c r="BE1091"/>
  <c r="BC1091"/>
  <c r="K1091"/>
  <c r="I1091"/>
  <c r="G1091"/>
  <c r="BD1091" s="1"/>
  <c r="BG1083"/>
  <c r="BF1083"/>
  <c r="BE1083"/>
  <c r="BC1083"/>
  <c r="K1083"/>
  <c r="I1083"/>
  <c r="G1083"/>
  <c r="BD1083" s="1"/>
  <c r="B21" i="2"/>
  <c r="A21"/>
  <c r="I1119" i="3"/>
  <c r="C1119"/>
  <c r="BG1080"/>
  <c r="BF1080"/>
  <c r="BE1080"/>
  <c r="BC1080"/>
  <c r="K1080"/>
  <c r="I1080"/>
  <c r="G1080"/>
  <c r="BD1080" s="1"/>
  <c r="BG1063"/>
  <c r="BF1063"/>
  <c r="BE1063"/>
  <c r="BC1063"/>
  <c r="K1063"/>
  <c r="I1063"/>
  <c r="G1063"/>
  <c r="BD1063" s="1"/>
  <c r="BG1055"/>
  <c r="BF1055"/>
  <c r="BE1055"/>
  <c r="BC1055"/>
  <c r="K1055"/>
  <c r="I1055"/>
  <c r="G1055"/>
  <c r="BD1055" s="1"/>
  <c r="BG955"/>
  <c r="BF955"/>
  <c r="BE955"/>
  <c r="BC955"/>
  <c r="K955"/>
  <c r="I955"/>
  <c r="G955"/>
  <c r="BD955" s="1"/>
  <c r="BG954"/>
  <c r="BF954"/>
  <c r="BE954"/>
  <c r="BC954"/>
  <c r="K954"/>
  <c r="I954"/>
  <c r="G954"/>
  <c r="BD954" s="1"/>
  <c r="BG947"/>
  <c r="BF947"/>
  <c r="BF1081" s="1"/>
  <c r="BE947"/>
  <c r="BC947"/>
  <c r="BC1081" s="1"/>
  <c r="K947"/>
  <c r="I947"/>
  <c r="I1081" s="1"/>
  <c r="G947"/>
  <c r="BD947" s="1"/>
  <c r="B20" i="2"/>
  <c r="A20"/>
  <c r="C1081" i="3"/>
  <c r="BG943"/>
  <c r="BF943"/>
  <c r="BE943"/>
  <c r="BD943"/>
  <c r="K943"/>
  <c r="I943"/>
  <c r="G943"/>
  <c r="BC943" s="1"/>
  <c r="BG941"/>
  <c r="BF941"/>
  <c r="BE941"/>
  <c r="BD941"/>
  <c r="K941"/>
  <c r="I941"/>
  <c r="G941"/>
  <c r="BC941" s="1"/>
  <c r="BG938"/>
  <c r="BG945" s="1"/>
  <c r="BF938"/>
  <c r="BE938"/>
  <c r="BD938"/>
  <c r="K938"/>
  <c r="I938"/>
  <c r="G938"/>
  <c r="BC938" s="1"/>
  <c r="B19" i="2"/>
  <c r="A19"/>
  <c r="I945" i="3"/>
  <c r="C945"/>
  <c r="BG935"/>
  <c r="BG936" s="1"/>
  <c r="BF935"/>
  <c r="BF936" s="1"/>
  <c r="BE935"/>
  <c r="BE936" s="1"/>
  <c r="BD935"/>
  <c r="BD936" s="1"/>
  <c r="K935"/>
  <c r="K936" s="1"/>
  <c r="I935"/>
  <c r="G935"/>
  <c r="BC935" s="1"/>
  <c r="BC936" s="1"/>
  <c r="B18" i="2"/>
  <c r="A18"/>
  <c r="I936" i="3"/>
  <c r="C936"/>
  <c r="BG882"/>
  <c r="BF882"/>
  <c r="BE882"/>
  <c r="BD882"/>
  <c r="K882"/>
  <c r="I882"/>
  <c r="G882"/>
  <c r="BC882" s="1"/>
  <c r="BG830"/>
  <c r="BF830"/>
  <c r="BE830"/>
  <c r="BD830"/>
  <c r="K830"/>
  <c r="I830"/>
  <c r="G830"/>
  <c r="BC830" s="1"/>
  <c r="BG816"/>
  <c r="BF816"/>
  <c r="BE816"/>
  <c r="BD816"/>
  <c r="K816"/>
  <c r="I816"/>
  <c r="G816"/>
  <c r="BC816" s="1"/>
  <c r="BG814"/>
  <c r="BF814"/>
  <c r="BE814"/>
  <c r="BD814"/>
  <c r="K814"/>
  <c r="I814"/>
  <c r="G814"/>
  <c r="BC814" s="1"/>
  <c r="BG811"/>
  <c r="BF811"/>
  <c r="BE811"/>
  <c r="BD811"/>
  <c r="K811"/>
  <c r="I811"/>
  <c r="G811"/>
  <c r="BC811" s="1"/>
  <c r="BG807"/>
  <c r="BF807"/>
  <c r="BE807"/>
  <c r="BD807"/>
  <c r="K807"/>
  <c r="I807"/>
  <c r="G807"/>
  <c r="BC807" s="1"/>
  <c r="BG804"/>
  <c r="BF804"/>
  <c r="BE804"/>
  <c r="BD804"/>
  <c r="K804"/>
  <c r="I804"/>
  <c r="G804"/>
  <c r="BC804" s="1"/>
  <c r="BG802"/>
  <c r="BF802"/>
  <c r="BE802"/>
  <c r="BD802"/>
  <c r="K802"/>
  <c r="I802"/>
  <c r="G802"/>
  <c r="BC802" s="1"/>
  <c r="BG799"/>
  <c r="BF799"/>
  <c r="BE799"/>
  <c r="BD799"/>
  <c r="K799"/>
  <c r="I799"/>
  <c r="G799"/>
  <c r="BC799" s="1"/>
  <c r="BG782"/>
  <c r="BF782"/>
  <c r="BE782"/>
  <c r="BD782"/>
  <c r="K782"/>
  <c r="I782"/>
  <c r="G782"/>
  <c r="BC782" s="1"/>
  <c r="BG778"/>
  <c r="BF778"/>
  <c r="BE778"/>
  <c r="BD778"/>
  <c r="K778"/>
  <c r="I778"/>
  <c r="G778"/>
  <c r="BC778" s="1"/>
  <c r="BG776"/>
  <c r="BF776"/>
  <c r="BE776"/>
  <c r="BD776"/>
  <c r="K776"/>
  <c r="I776"/>
  <c r="G776"/>
  <c r="BC776" s="1"/>
  <c r="B17" i="2"/>
  <c r="A17"/>
  <c r="C933" i="3"/>
  <c r="BG760"/>
  <c r="BF760"/>
  <c r="BE760"/>
  <c r="BD760"/>
  <c r="K760"/>
  <c r="I760"/>
  <c r="G760"/>
  <c r="BC760" s="1"/>
  <c r="BG755"/>
  <c r="BF755"/>
  <c r="BE755"/>
  <c r="BD755"/>
  <c r="K755"/>
  <c r="I755"/>
  <c r="G755"/>
  <c r="BC755" s="1"/>
  <c r="BG711"/>
  <c r="BF711"/>
  <c r="BE711"/>
  <c r="BD711"/>
  <c r="K711"/>
  <c r="I711"/>
  <c r="G711"/>
  <c r="BC711" s="1"/>
  <c r="BG710"/>
  <c r="BF710"/>
  <c r="BE710"/>
  <c r="BD710"/>
  <c r="K710"/>
  <c r="I710"/>
  <c r="G710"/>
  <c r="BC710" s="1"/>
  <c r="BG707"/>
  <c r="BF707"/>
  <c r="BE707"/>
  <c r="BD707"/>
  <c r="K707"/>
  <c r="I707"/>
  <c r="G707"/>
  <c r="BC707" s="1"/>
  <c r="BG701"/>
  <c r="BF701"/>
  <c r="BE701"/>
  <c r="BD701"/>
  <c r="K701"/>
  <c r="I701"/>
  <c r="G701"/>
  <c r="BC701" s="1"/>
  <c r="BG695"/>
  <c r="BF695"/>
  <c r="BE695"/>
  <c r="BD695"/>
  <c r="K695"/>
  <c r="I695"/>
  <c r="G695"/>
  <c r="BC695" s="1"/>
  <c r="BG689"/>
  <c r="BF689"/>
  <c r="BE689"/>
  <c r="BD689"/>
  <c r="K689"/>
  <c r="I689"/>
  <c r="G689"/>
  <c r="BC689" s="1"/>
  <c r="BG641"/>
  <c r="BF641"/>
  <c r="BE641"/>
  <c r="BD641"/>
  <c r="K641"/>
  <c r="I641"/>
  <c r="I774" s="1"/>
  <c r="G641"/>
  <c r="B16" i="2"/>
  <c r="A16"/>
  <c r="C774" i="3"/>
  <c r="BG636"/>
  <c r="BF636"/>
  <c r="BE636"/>
  <c r="BD636"/>
  <c r="K636"/>
  <c r="I636"/>
  <c r="I639" s="1"/>
  <c r="G636"/>
  <c r="BC636" s="1"/>
  <c r="BG621"/>
  <c r="BG639" s="1"/>
  <c r="BF621"/>
  <c r="BE621"/>
  <c r="BE639" s="1"/>
  <c r="BD621"/>
  <c r="K621"/>
  <c r="K639" s="1"/>
  <c r="I621"/>
  <c r="G621"/>
  <c r="B15" i="2"/>
  <c r="A15"/>
  <c r="C639" i="3"/>
  <c r="BG617"/>
  <c r="BF617"/>
  <c r="BE617"/>
  <c r="BD617"/>
  <c r="K617"/>
  <c r="I617"/>
  <c r="G617"/>
  <c r="BC617" s="1"/>
  <c r="BG612"/>
  <c r="BF612"/>
  <c r="BE612"/>
  <c r="BD612"/>
  <c r="K612"/>
  <c r="I612"/>
  <c r="G612"/>
  <c r="BC612" s="1"/>
  <c r="BG607"/>
  <c r="BF607"/>
  <c r="BE607"/>
  <c r="BD607"/>
  <c r="K607"/>
  <c r="I607"/>
  <c r="G607"/>
  <c r="BC607" s="1"/>
  <c r="BG606"/>
  <c r="BF606"/>
  <c r="BE606"/>
  <c r="BD606"/>
  <c r="K606"/>
  <c r="I606"/>
  <c r="G606"/>
  <c r="BC606" s="1"/>
  <c r="BG604"/>
  <c r="BF604"/>
  <c r="BE604"/>
  <c r="BD604"/>
  <c r="K604"/>
  <c r="I604"/>
  <c r="G604"/>
  <c r="BC604" s="1"/>
  <c r="BG602"/>
  <c r="BF602"/>
  <c r="BE602"/>
  <c r="BD602"/>
  <c r="K602"/>
  <c r="I602"/>
  <c r="G602"/>
  <c r="BC602" s="1"/>
  <c r="BG600"/>
  <c r="BF600"/>
  <c r="BE600"/>
  <c r="BD600"/>
  <c r="K600"/>
  <c r="I600"/>
  <c r="G600"/>
  <c r="BC600" s="1"/>
  <c r="BG599"/>
  <c r="BF599"/>
  <c r="BE599"/>
  <c r="BD599"/>
  <c r="K599"/>
  <c r="I599"/>
  <c r="G599"/>
  <c r="BC599" s="1"/>
  <c r="BG597"/>
  <c r="BF597"/>
  <c r="BE597"/>
  <c r="BD597"/>
  <c r="K597"/>
  <c r="I597"/>
  <c r="G597"/>
  <c r="BC597" s="1"/>
  <c r="BG595"/>
  <c r="BG619" s="1"/>
  <c r="BF595"/>
  <c r="BE595"/>
  <c r="BD595"/>
  <c r="K595"/>
  <c r="I595"/>
  <c r="G595"/>
  <c r="B14" i="2"/>
  <c r="A14"/>
  <c r="I619" i="3"/>
  <c r="C619"/>
  <c r="BG592"/>
  <c r="BF592"/>
  <c r="BE592"/>
  <c r="BD592"/>
  <c r="K592"/>
  <c r="I592"/>
  <c r="G592"/>
  <c r="BC592" s="1"/>
  <c r="BG589"/>
  <c r="BF589"/>
  <c r="BE589"/>
  <c r="BD589"/>
  <c r="K589"/>
  <c r="I589"/>
  <c r="G589"/>
  <c r="BC589" s="1"/>
  <c r="BG588"/>
  <c r="BF588"/>
  <c r="BE588"/>
  <c r="BD588"/>
  <c r="K588"/>
  <c r="I588"/>
  <c r="G588"/>
  <c r="BC588" s="1"/>
  <c r="BG585"/>
  <c r="BF585"/>
  <c r="BE585"/>
  <c r="BD585"/>
  <c r="K585"/>
  <c r="I585"/>
  <c r="I593" s="1"/>
  <c r="G585"/>
  <c r="B13" i="2"/>
  <c r="A13"/>
  <c r="C593" i="3"/>
  <c r="BG580"/>
  <c r="BF580"/>
  <c r="BE580"/>
  <c r="BD580"/>
  <c r="K580"/>
  <c r="I580"/>
  <c r="G580"/>
  <c r="BC580" s="1"/>
  <c r="BG577"/>
  <c r="BF577"/>
  <c r="BE577"/>
  <c r="BD577"/>
  <c r="K577"/>
  <c r="I577"/>
  <c r="G577"/>
  <c r="BC577" s="1"/>
  <c r="BG576"/>
  <c r="BF576"/>
  <c r="BE576"/>
  <c r="BD576"/>
  <c r="K576"/>
  <c r="I576"/>
  <c r="G576"/>
  <c r="BC576" s="1"/>
  <c r="BG572"/>
  <c r="BF572"/>
  <c r="BE572"/>
  <c r="BD572"/>
  <c r="K572"/>
  <c r="I572"/>
  <c r="G572"/>
  <c r="BC572" s="1"/>
  <c r="BG568"/>
  <c r="BF568"/>
  <c r="BE568"/>
  <c r="BD568"/>
  <c r="K568"/>
  <c r="I568"/>
  <c r="I583" s="1"/>
  <c r="G568"/>
  <c r="B12" i="2"/>
  <c r="A12"/>
  <c r="C583" i="3"/>
  <c r="BG563"/>
  <c r="BG566" s="1"/>
  <c r="BF563"/>
  <c r="BF566" s="1"/>
  <c r="BE563"/>
  <c r="BE566" s="1"/>
  <c r="BD563"/>
  <c r="BD566" s="1"/>
  <c r="K563"/>
  <c r="K566" s="1"/>
  <c r="I563"/>
  <c r="I566" s="1"/>
  <c r="G563"/>
  <c r="H11" i="2"/>
  <c r="B11"/>
  <c r="A11"/>
  <c r="C566" i="3"/>
  <c r="BG543"/>
  <c r="BF543"/>
  <c r="BE543"/>
  <c r="BD543"/>
  <c r="K543"/>
  <c r="I543"/>
  <c r="G543"/>
  <c r="BC543" s="1"/>
  <c r="BG349"/>
  <c r="BF349"/>
  <c r="BE349"/>
  <c r="BD349"/>
  <c r="K349"/>
  <c r="I349"/>
  <c r="G349"/>
  <c r="BC349" s="1"/>
  <c r="BG249"/>
  <c r="BF249"/>
  <c r="BE249"/>
  <c r="BD249"/>
  <c r="K249"/>
  <c r="I249"/>
  <c r="G249"/>
  <c r="BC249" s="1"/>
  <c r="BG244"/>
  <c r="BF244"/>
  <c r="BE244"/>
  <c r="BD244"/>
  <c r="K244"/>
  <c r="I244"/>
  <c r="G244"/>
  <c r="BC244" s="1"/>
  <c r="BG239"/>
  <c r="BF239"/>
  <c r="BE239"/>
  <c r="BD239"/>
  <c r="K239"/>
  <c r="I239"/>
  <c r="G239"/>
  <c r="BC239" s="1"/>
  <c r="BG232"/>
  <c r="BF232"/>
  <c r="BE232"/>
  <c r="BD232"/>
  <c r="K232"/>
  <c r="I232"/>
  <c r="G232"/>
  <c r="BC232" s="1"/>
  <c r="BG227"/>
  <c r="BF227"/>
  <c r="BE227"/>
  <c r="BD227"/>
  <c r="K227"/>
  <c r="I227"/>
  <c r="G227"/>
  <c r="BC227" s="1"/>
  <c r="BG221"/>
  <c r="BF221"/>
  <c r="BE221"/>
  <c r="BD221"/>
  <c r="K221"/>
  <c r="I221"/>
  <c r="G221"/>
  <c r="BC221" s="1"/>
  <c r="BG217"/>
  <c r="BF217"/>
  <c r="BE217"/>
  <c r="BD217"/>
  <c r="K217"/>
  <c r="I217"/>
  <c r="G217"/>
  <c r="BC217" s="1"/>
  <c r="BG214"/>
  <c r="BF214"/>
  <c r="BE214"/>
  <c r="BD214"/>
  <c r="K214"/>
  <c r="I214"/>
  <c r="G214"/>
  <c r="BC214" s="1"/>
  <c r="BG209"/>
  <c r="BF209"/>
  <c r="BE209"/>
  <c r="BD209"/>
  <c r="K209"/>
  <c r="I209"/>
  <c r="G209"/>
  <c r="BC209" s="1"/>
  <c r="BG195"/>
  <c r="BF195"/>
  <c r="BE195"/>
  <c r="BD195"/>
  <c r="K195"/>
  <c r="I195"/>
  <c r="G195"/>
  <c r="BC195" s="1"/>
  <c r="BG187"/>
  <c r="BF187"/>
  <c r="BE187"/>
  <c r="BD187"/>
  <c r="K187"/>
  <c r="I187"/>
  <c r="G187"/>
  <c r="BC187" s="1"/>
  <c r="B10" i="2"/>
  <c r="A10"/>
  <c r="C561" i="3"/>
  <c r="BG180"/>
  <c r="BF180"/>
  <c r="BE180"/>
  <c r="BD180"/>
  <c r="K180"/>
  <c r="I180"/>
  <c r="G180"/>
  <c r="BC180" s="1"/>
  <c r="BG178"/>
  <c r="BF178"/>
  <c r="BE178"/>
  <c r="BD178"/>
  <c r="K178"/>
  <c r="I178"/>
  <c r="G178"/>
  <c r="BC178" s="1"/>
  <c r="BG171"/>
  <c r="BF171"/>
  <c r="BE171"/>
  <c r="BD171"/>
  <c r="K171"/>
  <c r="I171"/>
  <c r="G171"/>
  <c r="BC171" s="1"/>
  <c r="BG168"/>
  <c r="BF168"/>
  <c r="BE168"/>
  <c r="BD168"/>
  <c r="K168"/>
  <c r="I168"/>
  <c r="G168"/>
  <c r="BC168" s="1"/>
  <c r="BG165"/>
  <c r="BF165"/>
  <c r="BE165"/>
  <c r="BD165"/>
  <c r="K165"/>
  <c r="I165"/>
  <c r="G165"/>
  <c r="BC165" s="1"/>
  <c r="BG160"/>
  <c r="BF160"/>
  <c r="BE160"/>
  <c r="BD160"/>
  <c r="K160"/>
  <c r="I160"/>
  <c r="G160"/>
  <c r="BC160" s="1"/>
  <c r="BG154"/>
  <c r="BF154"/>
  <c r="BE154"/>
  <c r="BD154"/>
  <c r="K154"/>
  <c r="I154"/>
  <c r="G154"/>
  <c r="BC154" s="1"/>
  <c r="BG150"/>
  <c r="BF150"/>
  <c r="BE150"/>
  <c r="BD150"/>
  <c r="K150"/>
  <c r="I150"/>
  <c r="G150"/>
  <c r="BC150" s="1"/>
  <c r="B9" i="2"/>
  <c r="A9"/>
  <c r="C185" i="3"/>
  <c r="BG146"/>
  <c r="BF146"/>
  <c r="BE146"/>
  <c r="BD146"/>
  <c r="K146"/>
  <c r="I146"/>
  <c r="G146"/>
  <c r="BC146" s="1"/>
  <c r="BG144"/>
  <c r="BF144"/>
  <c r="BE144"/>
  <c r="BD144"/>
  <c r="K144"/>
  <c r="I144"/>
  <c r="G144"/>
  <c r="BC144" s="1"/>
  <c r="BG142"/>
  <c r="BF142"/>
  <c r="BE142"/>
  <c r="BD142"/>
  <c r="K142"/>
  <c r="I142"/>
  <c r="G142"/>
  <c r="BC142" s="1"/>
  <c r="BG140"/>
  <c r="BF140"/>
  <c r="BE140"/>
  <c r="BD140"/>
  <c r="K140"/>
  <c r="I140"/>
  <c r="G140"/>
  <c r="BC140" s="1"/>
  <c r="BG137"/>
  <c r="BF137"/>
  <c r="BE137"/>
  <c r="BD137"/>
  <c r="K137"/>
  <c r="I137"/>
  <c r="G137"/>
  <c r="BC137" s="1"/>
  <c r="BG127"/>
  <c r="BF127"/>
  <c r="BE127"/>
  <c r="BD127"/>
  <c r="K127"/>
  <c r="I127"/>
  <c r="G127"/>
  <c r="BC127" s="1"/>
  <c r="BG121"/>
  <c r="BF121"/>
  <c r="BE121"/>
  <c r="BD121"/>
  <c r="K121"/>
  <c r="I121"/>
  <c r="G121"/>
  <c r="BC121" s="1"/>
  <c r="BG117"/>
  <c r="BF117"/>
  <c r="BE117"/>
  <c r="BD117"/>
  <c r="K117"/>
  <c r="I117"/>
  <c r="G117"/>
  <c r="BC117" s="1"/>
  <c r="BG102"/>
  <c r="BF102"/>
  <c r="BE102"/>
  <c r="BD102"/>
  <c r="K102"/>
  <c r="I102"/>
  <c r="G102"/>
  <c r="BC102" s="1"/>
  <c r="BG95"/>
  <c r="BF95"/>
  <c r="BE95"/>
  <c r="BD95"/>
  <c r="K95"/>
  <c r="I95"/>
  <c r="G95"/>
  <c r="BC95" s="1"/>
  <c r="BG90"/>
  <c r="BF90"/>
  <c r="BE90"/>
  <c r="BD90"/>
  <c r="K90"/>
  <c r="I90"/>
  <c r="G90"/>
  <c r="BC90" s="1"/>
  <c r="BG59"/>
  <c r="BF59"/>
  <c r="BE59"/>
  <c r="BD59"/>
  <c r="K59"/>
  <c r="I59"/>
  <c r="G59"/>
  <c r="BC59" s="1"/>
  <c r="BG43"/>
  <c r="BF43"/>
  <c r="BE43"/>
  <c r="BD43"/>
  <c r="K43"/>
  <c r="I43"/>
  <c r="G43"/>
  <c r="BC43" s="1"/>
  <c r="BG27"/>
  <c r="BF27"/>
  <c r="BE27"/>
  <c r="BD27"/>
  <c r="K27"/>
  <c r="I27"/>
  <c r="G27"/>
  <c r="BC27" s="1"/>
  <c r="BG15"/>
  <c r="BF15"/>
  <c r="BE15"/>
  <c r="BD15"/>
  <c r="K15"/>
  <c r="I15"/>
  <c r="G15"/>
  <c r="BC15" s="1"/>
  <c r="BG13"/>
  <c r="BF13"/>
  <c r="BE13"/>
  <c r="BD13"/>
  <c r="K13"/>
  <c r="I13"/>
  <c r="G13"/>
  <c r="BC13" s="1"/>
  <c r="BG11"/>
  <c r="BF11"/>
  <c r="BE11"/>
  <c r="BD11"/>
  <c r="K11"/>
  <c r="I11"/>
  <c r="G11"/>
  <c r="BC11" s="1"/>
  <c r="B8" i="2"/>
  <c r="A8"/>
  <c r="I148" i="3"/>
  <c r="C148"/>
  <c r="BG8"/>
  <c r="BG9" s="1"/>
  <c r="BF8"/>
  <c r="BF9" s="1"/>
  <c r="BE8"/>
  <c r="BE9" s="1"/>
  <c r="BD8"/>
  <c r="BD9" s="1"/>
  <c r="K8"/>
  <c r="K9" s="1"/>
  <c r="I8"/>
  <c r="I9" s="1"/>
  <c r="G8"/>
  <c r="BC8" s="1"/>
  <c r="BC9" s="1"/>
  <c r="B7" i="2"/>
  <c r="A7"/>
  <c r="C9" i="3"/>
  <c r="E4"/>
  <c r="C4"/>
  <c r="F3"/>
  <c r="C3"/>
  <c r="C2" i="2"/>
  <c r="C1"/>
  <c r="C33" i="1"/>
  <c r="F33" s="1"/>
  <c r="C31"/>
  <c r="C9"/>
  <c r="G7"/>
  <c r="D2"/>
  <c r="C2"/>
  <c r="BD1143" i="3" l="1"/>
  <c r="BE1143"/>
  <c r="BG1081"/>
  <c r="I38" i="2"/>
  <c r="H38"/>
  <c r="E37"/>
  <c r="G37"/>
  <c r="H37"/>
  <c r="F37"/>
  <c r="I37"/>
  <c r="H36"/>
  <c r="F36"/>
  <c r="I36"/>
  <c r="E36"/>
  <c r="G36"/>
  <c r="G35"/>
  <c r="H35"/>
  <c r="E35"/>
  <c r="F35"/>
  <c r="I35"/>
  <c r="G34"/>
  <c r="I34"/>
  <c r="F33"/>
  <c r="G33"/>
  <c r="I33"/>
  <c r="I32"/>
  <c r="E32"/>
  <c r="H32"/>
  <c r="BE1674" i="3"/>
  <c r="G30" i="2"/>
  <c r="I30"/>
  <c r="BC1415" i="3"/>
  <c r="F29" i="2"/>
  <c r="G29"/>
  <c r="I29"/>
  <c r="E29"/>
  <c r="H29"/>
  <c r="I28"/>
  <c r="BC1313" i="3"/>
  <c r="G1186"/>
  <c r="F26" i="2" s="1"/>
  <c r="G25"/>
  <c r="I24"/>
  <c r="BC1152" i="3"/>
  <c r="G23" i="2"/>
  <c r="E23"/>
  <c r="H23"/>
  <c r="F23"/>
  <c r="I23"/>
  <c r="F22"/>
  <c r="G22"/>
  <c r="I20"/>
  <c r="E20"/>
  <c r="H20"/>
  <c r="I19"/>
  <c r="F18"/>
  <c r="H18"/>
  <c r="E18"/>
  <c r="G18"/>
  <c r="I18"/>
  <c r="BD774" i="3"/>
  <c r="F16" i="2" s="1"/>
  <c r="BE774" i="3"/>
  <c r="G15" i="2"/>
  <c r="I15"/>
  <c r="I14"/>
  <c r="F11"/>
  <c r="G11"/>
  <c r="I11"/>
  <c r="BD148" i="3"/>
  <c r="F8" i="2" s="1"/>
  <c r="BE148" i="3"/>
  <c r="E7" i="2"/>
  <c r="I7"/>
  <c r="G7"/>
  <c r="F7"/>
  <c r="H7"/>
  <c r="BG148" i="3"/>
  <c r="BC185"/>
  <c r="K185"/>
  <c r="BE185"/>
  <c r="I185"/>
  <c r="I561"/>
  <c r="BD561"/>
  <c r="BC561"/>
  <c r="K561"/>
  <c r="BE561"/>
  <c r="BG561"/>
  <c r="BE583"/>
  <c r="BE593"/>
  <c r="BC933"/>
  <c r="K933"/>
  <c r="BE933"/>
  <c r="I933"/>
  <c r="BD945"/>
  <c r="BE945"/>
  <c r="K1119"/>
  <c r="BE1119"/>
  <c r="BG1119"/>
  <c r="BC1119"/>
  <c r="I1152"/>
  <c r="K1177"/>
  <c r="BE1248"/>
  <c r="I1313"/>
  <c r="K1661"/>
  <c r="BE1661"/>
  <c r="BG1661"/>
  <c r="BC1661"/>
  <c r="BC2016"/>
  <c r="BC2010"/>
  <c r="BD2053"/>
  <c r="BE2053"/>
  <c r="BD1663"/>
  <c r="G1674"/>
  <c r="BF583"/>
  <c r="BG583"/>
  <c r="BF593"/>
  <c r="BG593"/>
  <c r="BE1152"/>
  <c r="BD1177"/>
  <c r="BG1248"/>
  <c r="BC1248"/>
  <c r="BE1313"/>
  <c r="BG185"/>
  <c r="BF561"/>
  <c r="BE619"/>
  <c r="BF774"/>
  <c r="BG774"/>
  <c r="BG933"/>
  <c r="BF945"/>
  <c r="BE1081"/>
  <c r="BD1119"/>
  <c r="BG1143"/>
  <c r="BC1143"/>
  <c r="BD1415"/>
  <c r="BD1661"/>
  <c r="BF148"/>
  <c r="BD583"/>
  <c r="BD593"/>
  <c r="BF1152"/>
  <c r="BG1177"/>
  <c r="BG1186" s="1"/>
  <c r="BC1177"/>
  <c r="BD1248"/>
  <c r="BF1313"/>
  <c r="BF2010"/>
  <c r="BC2053"/>
  <c r="G2053"/>
  <c r="BD1186"/>
  <c r="BE1186"/>
  <c r="K148"/>
  <c r="BD185"/>
  <c r="BF185"/>
  <c r="K593"/>
  <c r="K619"/>
  <c r="BD639"/>
  <c r="K774"/>
  <c r="BD933"/>
  <c r="BF933"/>
  <c r="BC945"/>
  <c r="K945"/>
  <c r="BD1081"/>
  <c r="K1081"/>
  <c r="BF1119"/>
  <c r="BF1143"/>
  <c r="K1152"/>
  <c r="BF1177"/>
  <c r="BF1248"/>
  <c r="BD1313"/>
  <c r="K1313"/>
  <c r="BF1415"/>
  <c r="BF1661"/>
  <c r="K1674"/>
  <c r="BF2016"/>
  <c r="BC148"/>
  <c r="BC595"/>
  <c r="BC619" s="1"/>
  <c r="G619"/>
  <c r="BC641"/>
  <c r="BC774" s="1"/>
  <c r="G774"/>
  <c r="BF639"/>
  <c r="BD1152"/>
  <c r="BD1674"/>
  <c r="BC563"/>
  <c r="BC566" s="1"/>
  <c r="G566"/>
  <c r="BC568"/>
  <c r="BC583" s="1"/>
  <c r="G583"/>
  <c r="BC585"/>
  <c r="BC593" s="1"/>
  <c r="G593"/>
  <c r="BC621"/>
  <c r="BC639" s="1"/>
  <c r="G639"/>
  <c r="G9"/>
  <c r="G148"/>
  <c r="G185"/>
  <c r="G561"/>
  <c r="K583"/>
  <c r="BD619"/>
  <c r="BF619"/>
  <c r="BD2016"/>
  <c r="G933"/>
  <c r="G936"/>
  <c r="G945"/>
  <c r="G1081"/>
  <c r="G1119"/>
  <c r="G1143"/>
  <c r="G1146"/>
  <c r="G1152"/>
  <c r="G1177"/>
  <c r="G1248"/>
  <c r="G1313"/>
  <c r="G1329"/>
  <c r="G1415"/>
  <c r="G1661"/>
  <c r="G2010"/>
  <c r="G2016"/>
  <c r="G2019"/>
  <c r="G2022"/>
  <c r="G2025"/>
  <c r="F38" i="2" l="1"/>
  <c r="E38"/>
  <c r="G38"/>
  <c r="F34"/>
  <c r="H34"/>
  <c r="E34"/>
  <c r="H33"/>
  <c r="E33"/>
  <c r="G32"/>
  <c r="F32"/>
  <c r="F31"/>
  <c r="E31"/>
  <c r="G31"/>
  <c r="H31"/>
  <c r="I31"/>
  <c r="H30"/>
  <c r="E30"/>
  <c r="F30"/>
  <c r="E28"/>
  <c r="G28"/>
  <c r="F28"/>
  <c r="H28"/>
  <c r="E27"/>
  <c r="H27"/>
  <c r="F27"/>
  <c r="I27"/>
  <c r="G27"/>
  <c r="H25"/>
  <c r="I25"/>
  <c r="E25"/>
  <c r="F25"/>
  <c r="H24"/>
  <c r="F24"/>
  <c r="G24"/>
  <c r="E24"/>
  <c r="E22"/>
  <c r="H22"/>
  <c r="I22"/>
  <c r="H21"/>
  <c r="F21"/>
  <c r="E21"/>
  <c r="G21"/>
  <c r="I21"/>
  <c r="F20"/>
  <c r="G20"/>
  <c r="E19"/>
  <c r="H19"/>
  <c r="G19"/>
  <c r="F19"/>
  <c r="F17"/>
  <c r="H17"/>
  <c r="I17"/>
  <c r="G17"/>
  <c r="E17"/>
  <c r="H16"/>
  <c r="G16"/>
  <c r="E16"/>
  <c r="I16"/>
  <c r="H15"/>
  <c r="F15"/>
  <c r="E15"/>
  <c r="E14"/>
  <c r="G14"/>
  <c r="F14"/>
  <c r="H14"/>
  <c r="I13"/>
  <c r="G13"/>
  <c r="E13"/>
  <c r="F13"/>
  <c r="H13"/>
  <c r="F12"/>
  <c r="I12"/>
  <c r="E12"/>
  <c r="H12"/>
  <c r="G12"/>
  <c r="E11"/>
  <c r="I10"/>
  <c r="F10"/>
  <c r="H10"/>
  <c r="G10"/>
  <c r="E10"/>
  <c r="F9"/>
  <c r="I9"/>
  <c r="H9"/>
  <c r="G9"/>
  <c r="E9"/>
  <c r="H8"/>
  <c r="G8"/>
  <c r="E8"/>
  <c r="I8"/>
  <c r="BC1186" i="3"/>
  <c r="BF1186"/>
  <c r="H39" i="2" l="1"/>
  <c r="C17" i="1" s="1"/>
  <c r="F39" i="2"/>
  <c r="C16" i="1" s="1"/>
  <c r="E39" i="2"/>
  <c r="I39"/>
  <c r="C21" i="1" s="1"/>
  <c r="G39" i="2"/>
  <c r="C18" i="1" s="1"/>
  <c r="G45" i="2" l="1"/>
  <c r="I45" s="1"/>
  <c r="G16" i="1" s="1"/>
  <c r="G44" i="2"/>
  <c r="I44" s="1"/>
  <c r="G15" i="1" s="1"/>
  <c r="G49" i="2"/>
  <c r="I49" s="1"/>
  <c r="G20" i="1" s="1"/>
  <c r="G50" i="2"/>
  <c r="I50" s="1"/>
  <c r="G21" i="1" s="1"/>
  <c r="G48" i="2"/>
  <c r="I48" s="1"/>
  <c r="G19" i="1" s="1"/>
  <c r="G47" i="2"/>
  <c r="I47" s="1"/>
  <c r="G18" i="1" s="1"/>
  <c r="C15"/>
  <c r="C19" s="1"/>
  <c r="C22" s="1"/>
  <c r="G46" i="2"/>
  <c r="I46" s="1"/>
  <c r="G17" i="1" s="1"/>
  <c r="H51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<sst xmlns="http://schemas.openxmlformats.org/spreadsheetml/2006/main" count="4423" uniqueCount="1719">
  <si>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</si>
  <si>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</si>
  <si>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</si>
  <si>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</si>
  <si>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</si>
  <si>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</si>
  <si>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</si>
  <si>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</si>
  <si>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</si>
  <si>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</si>
  <si>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</si>
  <si>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</si>
  <si>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</si>
  <si>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</si>
  <si>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</si>
  <si>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</si>
  <si>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</si>
  <si>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</si>
  <si>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</si>
  <si>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</si>
  <si>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</si>
  <si>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</si>
  <si>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</si>
  <si>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</si>
  <si>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</si>
  <si>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</si>
  <si>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</si>
  <si>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</si>
  <si>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</si>
  <si>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</si>
  <si>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</si>
  <si>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</si>
  <si>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</si>
  <si>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</si>
  <si>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</si>
  <si>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</si>
  <si>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</si>
  <si>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</si>
  <si>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</si>
  <si>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</si>
  <si>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</si>
  <si>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</si>
  <si>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</si>
  <si>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</si>
  <si>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</si>
  <si>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</si>
  <si>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</si>
  <si>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</si>
  <si>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</si>
  <si>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</si>
  <si>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</si>
  <si>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</si>
  <si>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</si>
  <si>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</si>
  <si>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</si>
  <si>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</si>
  <si>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</si>
  <si>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</si>
  <si>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</si>
  <si>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</si>
  <si>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</si>
  <si>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</si>
  <si>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</si>
  <si>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</si>
  <si>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</si>
  <si>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</si>
  <si>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</si>
  <si>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</si>
  <si>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</si>
  <si>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</si>
  <si>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</si>
  <si>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</si>
  <si>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</si>
  <si>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</si>
  <si>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</si>
  <si>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</si>
  <si>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</si>
  <si>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</si>
  <si>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</si>
  <si>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ks</t>
  </si>
  <si>
    <t>Celkem za</t>
  </si>
  <si>
    <t>1552</t>
  </si>
  <si>
    <t>Stav.pr.ubyt.bloku "A"na kolejích JAK Kohoutova</t>
  </si>
  <si>
    <t>2</t>
  </si>
  <si>
    <t>Stavební úpravy 2-6 NP a střecha</t>
  </si>
  <si>
    <t>801</t>
  </si>
  <si>
    <t>m3</t>
  </si>
  <si>
    <t>30.09.2015</t>
  </si>
  <si>
    <t>Stavební úpravy 2.-6. Np a střecha ubyt. blok A</t>
  </si>
  <si>
    <t>01</t>
  </si>
  <si>
    <t>PUBLICITA</t>
  </si>
  <si>
    <t>01-1</t>
  </si>
  <si>
    <t>Vývěsná tabule stavby s popisem prací, dodavatele s nosnou konstrukcí osazenou do terénu s kotvením</t>
  </si>
  <si>
    <t>soubor</t>
  </si>
  <si>
    <t>3</t>
  </si>
  <si>
    <t>Svislé a kompletní konstrukce</t>
  </si>
  <si>
    <t>317121251R00</t>
  </si>
  <si>
    <t>Montáž ŽB překladů do 180 cm dodatečně do rýh</t>
  </si>
  <si>
    <t>kus</t>
  </si>
  <si>
    <t>P1 a P2:70+40</t>
  </si>
  <si>
    <t>317944311R00</t>
  </si>
  <si>
    <t>Válcované nosníky do č.12 do připravených otvorů bez dodávky L 50/50/5</t>
  </si>
  <si>
    <t>t</t>
  </si>
  <si>
    <t>překlad P3 L 50/50/5:2,0*1,25*65*3,77*0,001</t>
  </si>
  <si>
    <t>340239235U00</t>
  </si>
  <si>
    <t>Zazdívka -4m2 příčky 15cm porobeton bílý</t>
  </si>
  <si>
    <t>m2</t>
  </si>
  <si>
    <t>nad dveřmi světlíky :</t>
  </si>
  <si>
    <t>kuchynky 2. Np m 2026:0,80*0,60</t>
  </si>
  <si>
    <t>3,4,5,6 Np:0,80*0,60*4</t>
  </si>
  <si>
    <t>prosklenní zazdění ve sprchách a  a wc:</t>
  </si>
  <si>
    <t>m 203,2032:(1,0*2,20+1,60*2,20)</t>
  </si>
  <si>
    <t>3,4,5,6 Np:5,72*4</t>
  </si>
  <si>
    <t>xxxx:</t>
  </si>
  <si>
    <t>zazdění otvorů po vybouraných dveřích:</t>
  </si>
  <si>
    <t>0,90x 2,05m:</t>
  </si>
  <si>
    <t>2. Np:21,0*0,90*2,05</t>
  </si>
  <si>
    <t>3,4,5,6. Np:38,745*4</t>
  </si>
  <si>
    <t>342254511R00</t>
  </si>
  <si>
    <t>Příčky z desek pórobetonových tl. 75 mm</t>
  </si>
  <si>
    <t>příčky do instalačního prostoru:</t>
  </si>
  <si>
    <t>2. Np poznámka 2:</t>
  </si>
  <si>
    <t>m 2044,1:0,90*2,80*2</t>
  </si>
  <si>
    <t>m 2041,1:0,90*2,80*2</t>
  </si>
  <si>
    <t>m 2038,1:0,90*2,80*2</t>
  </si>
  <si>
    <t>m 2034.1:0,90*2,80*2</t>
  </si>
  <si>
    <t>m 2029.1:0,90*2,80*2</t>
  </si>
  <si>
    <t>m 2026.1:0,90*2,80*2</t>
  </si>
  <si>
    <t>m 2023.1:0,90*2,80*2</t>
  </si>
  <si>
    <t>m 2020,1:0,9*2,80*2</t>
  </si>
  <si>
    <t>m 2016.1:0,90*2,80*2</t>
  </si>
  <si>
    <t>m 2013.1:0,90*2,80*2</t>
  </si>
  <si>
    <t>m 2010.1:0,9*2,80*2</t>
  </si>
  <si>
    <t>m 2007,1:0,90*2,80*2</t>
  </si>
  <si>
    <t>dtto 3,4,5,6 No:60,48*4</t>
  </si>
  <si>
    <t>342254611R00</t>
  </si>
  <si>
    <t>Příčky z desek pórobetonových tl. 100 mm</t>
  </si>
  <si>
    <t>předstěny  viz poznámka 1:</t>
  </si>
  <si>
    <t>na výkrese 2-6 Np- na v 1,30m:</t>
  </si>
  <si>
    <t>m 2044.1:1,925*1,30</t>
  </si>
  <si>
    <t>m 2041.1:1,925*1,30</t>
  </si>
  <si>
    <t>m 2038,1:1,925*1,30</t>
  </si>
  <si>
    <t>m 2034,1:1,925*1,30</t>
  </si>
  <si>
    <t>m 2029.1:1,925*1,30</t>
  </si>
  <si>
    <t>m 2026.1:1,925*1,30</t>
  </si>
  <si>
    <t>m 2023.1:1,925*1,30</t>
  </si>
  <si>
    <t>m 2020.1:1,925*1,30</t>
  </si>
  <si>
    <t>m 2016.1:1,925*1,30</t>
  </si>
  <si>
    <t>m 2013.1:1,925*1,30</t>
  </si>
  <si>
    <t>m 2010.1:1,925*1,30</t>
  </si>
  <si>
    <t>m 2007.1:1,925*1,30</t>
  </si>
  <si>
    <t>3.4,5,6 Np:27,5275*4</t>
  </si>
  <si>
    <t>342254711R00</t>
  </si>
  <si>
    <t>Příčky z desek pórobetonových tl. 125 mm</t>
  </si>
  <si>
    <t>2. Np vyzdívání socialek:</t>
  </si>
  <si>
    <t>m 2044,1-2044,2:2,86*2,80-0,70*1,97</t>
  </si>
  <si>
    <t>1,10*2,40</t>
  </si>
  <si>
    <t>m 2041,1-2041,2:</t>
  </si>
  <si>
    <t>předpokládaná výška 2,8m:2,80*2,85-0,7*1,97</t>
  </si>
  <si>
    <t>příčka mezi sprchou a wc viz poznámka 3:1,10*2,40</t>
  </si>
  <si>
    <t>m 2038,2 a 2038,1:2,80*2,81-0,7*1,97</t>
  </si>
  <si>
    <t>m 2034,2-2034,1:2,80*2,94-0,7*1,97</t>
  </si>
  <si>
    <t>m 2031,2-2031,1:2,80*1,885-0,7*1,97</t>
  </si>
  <si>
    <t>0,60*2,40</t>
  </si>
  <si>
    <t>m 2031,1-2031,3:2,80*6,28-0,8*1,97</t>
  </si>
  <si>
    <t>m 2029,2-2029,1:2,80*2,72-0,7*1,97</t>
  </si>
  <si>
    <t>2,40*1,10</t>
  </si>
  <si>
    <t>m 2026,2-2026,1:2,80*2,75-0,7*1,97</t>
  </si>
  <si>
    <t>m 2023,2-2023,1:2,80*2,84-0,7*1,97</t>
  </si>
  <si>
    <t>m 2020.2-2020,1:2,80*2,84-0,7*1,97</t>
  </si>
  <si>
    <t>m 2016,2-2016,1:2,80*2,84-0,7*1,97</t>
  </si>
  <si>
    <t>m 2013,2-2013,2:2,80*2,79-0,7*1,97</t>
  </si>
  <si>
    <t>m 2010,2-2010,1:2,80*2,87-0,7*1,97</t>
  </si>
  <si>
    <t>m 2007,2-2007,1:2,80*2,83-0,7*1,97</t>
  </si>
  <si>
    <t>dtto 3,4,5,6 Np:128,871*4</t>
  </si>
  <si>
    <t>342254811R00</t>
  </si>
  <si>
    <t>Příčky z desek pórobetonových tl. 150 mm</t>
  </si>
  <si>
    <t>2. Np m 2027-2028:5,01*2,80</t>
  </si>
  <si>
    <t>3,4,5,6 Np:5,01*2,80*5</t>
  </si>
  <si>
    <t>m 2031,1:2,80*1,635+0,225*2,80</t>
  </si>
  <si>
    <t>dtto 3,4,5,6 Np:5,20</t>
  </si>
  <si>
    <t>342264051RT3</t>
  </si>
  <si>
    <t>Podhled sádrokartonový na zavěšenou ocel. konstr. desky standard impreg. tl. 12,5 mm, bez izolace</t>
  </si>
  <si>
    <t>do kuchynky k digestořím:</t>
  </si>
  <si>
    <t>opláštění vzduchotechniky:1,91*(0,30+0,25)*12</t>
  </si>
  <si>
    <t>0,30*0,25*12,</t>
  </si>
  <si>
    <t>3,165*(0,30+0,25)</t>
  </si>
  <si>
    <t>2,165*(0,30+0,25)</t>
  </si>
  <si>
    <t>0,30*0,25*2</t>
  </si>
  <si>
    <t>342948111R00</t>
  </si>
  <si>
    <t>Ukotvení příček k cihel.konstr. kotvami na hmožd.</t>
  </si>
  <si>
    <t>m</t>
  </si>
  <si>
    <t>v pokojích :</t>
  </si>
  <si>
    <t>na výšku viz poznámka 6příčka m 2027-2028:2,0*2,80</t>
  </si>
  <si>
    <t>m 3027,4027,5027,6027:2,*2,80*4</t>
  </si>
  <si>
    <t>příčka m 2031,3 a 2031,2:2,0*2,80+2,80</t>
  </si>
  <si>
    <t>i instal. příčka v m 2031,1:3,0*2,80</t>
  </si>
  <si>
    <t>dtto v 3,4,5,6 Np:8,40*4*2</t>
  </si>
  <si>
    <t>ukotvení instal. příček u sprch:</t>
  </si>
  <si>
    <t>tl. 75mm jen z jedné strany :</t>
  </si>
  <si>
    <t>-k oknu 2. Np:2,80*12,0</t>
  </si>
  <si>
    <t>3. Np,4,5,6:2,80*12,0*4</t>
  </si>
  <si>
    <t>ukotvení dělícich příček :</t>
  </si>
  <si>
    <t>předsín -socialka všechny bunky:</t>
  </si>
  <si>
    <t>m 2044,2 a dělící příčka sprchy:2,80*3*12</t>
  </si>
  <si>
    <t>dtto patra 3,4,5,6 Np:100,80*4</t>
  </si>
  <si>
    <t>342948112R00</t>
  </si>
  <si>
    <t>Ukotvení příček k beton.kcím přistřelenými kotvami</t>
  </si>
  <si>
    <t>příčka nová m 2028-2027:</t>
  </si>
  <si>
    <t>nad 2. Np viz poznámka 6:5,01</t>
  </si>
  <si>
    <t>nad 3,4,5,6:5,01*4</t>
  </si>
  <si>
    <t>389361001R00</t>
  </si>
  <si>
    <t>Doplňující výztuž prefa konstrukcí z bet.oceli</t>
  </si>
  <si>
    <t>pro doplnění stropní konstrukce :</t>
  </si>
  <si>
    <t>ve stropě nad 2.3,4,5,6 Np m 2028:7*4,50*0,30*3,08*1,20*0,001</t>
  </si>
  <si>
    <t>a v následujících patrech m 3027 apod:</t>
  </si>
  <si>
    <t>uvažuje se i bet.stropě dvoupl. střechy :</t>
  </si>
  <si>
    <t>viz statika sít 100/100/5:</t>
  </si>
  <si>
    <t>389381001R00</t>
  </si>
  <si>
    <t>Dobetonování prefabrikovaných konstrukcí</t>
  </si>
  <si>
    <t>vč.bednění nad bývalou instalační šachtou :4,50*0,30*0,18*7</t>
  </si>
  <si>
    <t>mezi m 2028-2027:</t>
  </si>
  <si>
    <t>uvažuje se i v následujících patrech a :</t>
  </si>
  <si>
    <t>stropu dvoupláštové střechy:</t>
  </si>
  <si>
    <t>material na bednění viz specifikace:</t>
  </si>
  <si>
    <t>práce zahrnutá v položce:</t>
  </si>
  <si>
    <t>pro poznámku 2 výkres střecha :</t>
  </si>
  <si>
    <t>zapravení výřezu -odvětrávací šachty po odbourání:0,77*0,70*0,14</t>
  </si>
  <si>
    <t>0,70*0,80*0,14</t>
  </si>
  <si>
    <t>389941012R00</t>
  </si>
  <si>
    <t>Kovové doplň.konstrukce pro montáž dílců, do 10 kg</t>
  </si>
  <si>
    <t>kg</t>
  </si>
  <si>
    <t>Z1-5ks jeden strop:5*1,06*1,96*1,08*7</t>
  </si>
  <si>
    <t>nosný profil pás. ocel.50/5:</t>
  </si>
  <si>
    <t>13331712</t>
  </si>
  <si>
    <t>Úhelník rovnoramenný L jakost 11375   50x 50x 5 mm</t>
  </si>
  <si>
    <t>T</t>
  </si>
  <si>
    <t>překlad P3 L 50/50/5:2,0*1,25*65*3,77*0,001*1,08</t>
  </si>
  <si>
    <t>59531504</t>
  </si>
  <si>
    <t>Překlad nenosný pórobeton 1250x250x125 mm</t>
  </si>
  <si>
    <t>P2:70</t>
  </si>
  <si>
    <t>59531505</t>
  </si>
  <si>
    <t>Překlad nenosný pórobeton 1250x250x150 mm</t>
  </si>
  <si>
    <t>P1:40</t>
  </si>
  <si>
    <t>60725012</t>
  </si>
  <si>
    <t>Deska dřevoštěpková OSB 3 N tl. 15 mm</t>
  </si>
  <si>
    <t>pro bednění viz Z1:4,50*0,30*7*1,08</t>
  </si>
  <si>
    <t>4</t>
  </si>
  <si>
    <t>Vodorovné konstrukce</t>
  </si>
  <si>
    <t>411321313R00</t>
  </si>
  <si>
    <t>Stropy deskové ze železobetonu C 16/20</t>
  </si>
  <si>
    <t>13 otvorů-6 stropů :0,51*0,18*5,50*13*6</t>
  </si>
  <si>
    <t>nad 1,2,3,4,5,6Np:</t>
  </si>
  <si>
    <t>strecha-2 plášt:0,51*0,14*5,50*13</t>
  </si>
  <si>
    <t>411351201R00</t>
  </si>
  <si>
    <t>Bednění stropů deskových, podepření, do 3,5m, 5kPa</t>
  </si>
  <si>
    <t>střecha:5,01*0,50*13</t>
  </si>
  <si>
    <t>patra:0,50*5,01*13*6</t>
  </si>
  <si>
    <t>lem obednění prostupu pro :</t>
  </si>
  <si>
    <t>vzduchotechniku:0,18*(1,0+0,225)*2*13*6</t>
  </si>
  <si>
    <t>ve střeše:0,14*(1,0+0,225)*2*13</t>
  </si>
  <si>
    <t>411351202R00</t>
  </si>
  <si>
    <t>Odstranění bednění stropů deskových do 3,5m, 5kPa</t>
  </si>
  <si>
    <t>0,50*5,01*13*6</t>
  </si>
  <si>
    <t>0,50*5,01*13</t>
  </si>
  <si>
    <t>0,18*(1,0+0,225)*2*13*6</t>
  </si>
  <si>
    <t>0,14*(1,0+0,225)*2*13</t>
  </si>
  <si>
    <t>411354235R00</t>
  </si>
  <si>
    <t>Bednění stropů plech lesklý, vlna 50 mm tl. 0,8 mm</t>
  </si>
  <si>
    <t>pro strop -střecha druhý plášt :</t>
  </si>
  <si>
    <t>viz poznámka 5 výkres 13:0,50*5,50*13,0</t>
  </si>
  <si>
    <t>411361921RT2</t>
  </si>
  <si>
    <t>Výztuž stropů svařovanou sítí průměr drátu  5,0, oka 100/100 mm</t>
  </si>
  <si>
    <t>do stropu v místech ocel. profilů:</t>
  </si>
  <si>
    <t>5,25*0,50*3,08*1,20*0,001*13*7</t>
  </si>
  <si>
    <t>413941123R00</t>
  </si>
  <si>
    <t>Osazení válcovaných nosníků ve stropech č. 14 - 22</t>
  </si>
  <si>
    <t>zapravení stropní konstrukce :</t>
  </si>
  <si>
    <t>náhrada vybouraných panelů:</t>
  </si>
  <si>
    <t>nad 1,2,3,4,5 a 6,Np-13 otvorů:</t>
  </si>
  <si>
    <t>vždy 2x I č. 18 dl 5,50m:2,0*5,50*21,90*6*0,001*13</t>
  </si>
  <si>
    <t>pro dvouplášt. střechu-7 strop:</t>
  </si>
  <si>
    <t>I č. 14-13 otvorů:2,0*5,50*14,30*0,001*13</t>
  </si>
  <si>
    <t>13380525</t>
  </si>
  <si>
    <t>Tyč průřezu I 140, střední, jakost oceli 11373</t>
  </si>
  <si>
    <t>strop -střecha :2,0*5,50*14,30*0,001*13*1,08</t>
  </si>
  <si>
    <t>13480810</t>
  </si>
  <si>
    <t>Tyč průřezu I 180, hrubé, jakost oceli 11373</t>
  </si>
  <si>
    <t>vždy 2x I č. 18 dl 5,50m:2,0*5,50*21,90*6*0,001*1,08*13</t>
  </si>
  <si>
    <t>61</t>
  </si>
  <si>
    <t>Upravy povrchů vnitřní</t>
  </si>
  <si>
    <t>610991111R00</t>
  </si>
  <si>
    <t>Zakrývání výplní vnitřních otvorů</t>
  </si>
  <si>
    <t>okna zevnitř 2. Np:1,90*1,50*19</t>
  </si>
  <si>
    <t>1,90*1,50*2</t>
  </si>
  <si>
    <t>1,90*1,50*17</t>
  </si>
  <si>
    <t>3,25*2,10</t>
  </si>
  <si>
    <t>2,95*1,50+1,40*2,25+1,50*1,50</t>
  </si>
  <si>
    <t>3,4,5,6, Np:124,95*4</t>
  </si>
  <si>
    <t>zakrytí podlah chodeb a schodiště:(34,47+13,13)*5</t>
  </si>
  <si>
    <t>611421133R00</t>
  </si>
  <si>
    <t>Omítka vnitřní stropů rovných, MVC, štuková</t>
  </si>
  <si>
    <t>v místnostech předsíněk :2,85*1,30*31</t>
  </si>
  <si>
    <t>v místnostech sprch i wc,umývarem:</t>
  </si>
  <si>
    <t>m 2030,2029,2028,2027:3,25*5,01</t>
  </si>
  <si>
    <t>2,72*5,01</t>
  </si>
  <si>
    <t>2,85*5,01</t>
  </si>
  <si>
    <t>3,4,5,6:173,3217*4</t>
  </si>
  <si>
    <t>m 2033:3,96*0,20</t>
  </si>
  <si>
    <t>3,70*11*0,20</t>
  </si>
  <si>
    <t>3,4,5,6Np:(0,792+8,14)*4</t>
  </si>
  <si>
    <t>na nově dobetonovnch stropech 2. np:13,0*0,60*5,01</t>
  </si>
  <si>
    <t>m 3,4,5,6,:13,0*0,60*5,01*4</t>
  </si>
  <si>
    <t>nad 7-střecha dvouplášt. se neuvažuje:</t>
  </si>
  <si>
    <t>611425531RT2</t>
  </si>
  <si>
    <t>Omítka rýh stropů MV do 15 cm omítkou štukovou s použitím suché maltové směsi</t>
  </si>
  <si>
    <t>stropy v místech zrušených příček:2,85*0,15*31</t>
  </si>
  <si>
    <t>v m 2031 umývárna:2,72*0,15</t>
  </si>
  <si>
    <t>v m 2032:0,60*0,15</t>
  </si>
  <si>
    <t>3,4,5,6 Np:13,66*4</t>
  </si>
  <si>
    <t>611425731RT2</t>
  </si>
  <si>
    <t>Omítka rýh stropů MV nad 30 cm omítkou štukovou s použitím suché maltové směsi</t>
  </si>
  <si>
    <t xml:space="preserve"> m 2032-2028 za instal. příčku:5,01*0,40</t>
  </si>
  <si>
    <t>3,4,5,6.Np:2,00*4</t>
  </si>
  <si>
    <t>611481211RT2</t>
  </si>
  <si>
    <t>Montáž výztužné sítě (perlinky) do stěrky-stropy včetně výztužné sítě a stěrkového tmelu</t>
  </si>
  <si>
    <t>strop na bednění OSB desky :</t>
  </si>
  <si>
    <t>m 2027(2028 sušárna):4,50*0,60</t>
  </si>
  <si>
    <t>3,4,5,6. Np:2,70*4</t>
  </si>
  <si>
    <t>612401191RT2</t>
  </si>
  <si>
    <t>Omítka malých ploch vnitřních stěn do 0,09 m2 s použitím suché maltové směsi</t>
  </si>
  <si>
    <t>po vysekaných kapsách pro krabice :</t>
  </si>
  <si>
    <t>elektro 2. Np 100/100:1790</t>
  </si>
  <si>
    <t>3,4,5,6 Np:1790*4</t>
  </si>
  <si>
    <t>150/150 2. Np:60</t>
  </si>
  <si>
    <t>3,4,5,6 Np:60*4</t>
  </si>
  <si>
    <t>612403399R00</t>
  </si>
  <si>
    <t>Hrubá výplň rýh ve stěnách maltou</t>
  </si>
  <si>
    <t>po vysekaných drážkách elektro 2. Np:1925*0,05</t>
  </si>
  <si>
    <t>3,4,5,6 Np hl. 30mm a š 30mm:1925*0,05*4</t>
  </si>
  <si>
    <t>hl. 30mm  a š 70mm 2. Np:250*0,10</t>
  </si>
  <si>
    <t>3,4,5,6. Np:250*0,10*4</t>
  </si>
  <si>
    <t>612409991R00</t>
  </si>
  <si>
    <t>Začištění omítek kolem oken,dveří apod.</t>
  </si>
  <si>
    <t>přizdívky v prádelně 2. np m 2036:5,01+0,57</t>
  </si>
  <si>
    <t>3,4,5,6:5,58*4</t>
  </si>
  <si>
    <t>přizdívky v koupelnách:1,925*12</t>
  </si>
  <si>
    <t>3,4,5,6 Np:23,10*4,</t>
  </si>
  <si>
    <t>okolo soklíku v prádelně 2. Np:(5,01+2,76+0,25*2+0,47+0,44)</t>
  </si>
  <si>
    <t>3,4,5,6 Np:9,18*4</t>
  </si>
  <si>
    <t>612423531RT2</t>
  </si>
  <si>
    <t>Omítka rýh stěn vápenná šířky do 15 cm, štuková s použitím suché maltové směsi</t>
  </si>
  <si>
    <t>612423631R00</t>
  </si>
  <si>
    <t>Omítka rýh stěn vápenná šířky do 30 cm, štuková</t>
  </si>
  <si>
    <t>po všech příčkách vybouraných:</t>
  </si>
  <si>
    <t>od předsíní:2,80*0,20*24</t>
  </si>
  <si>
    <t>2,80*0,20*42</t>
  </si>
  <si>
    <t>dtto 3,4,5,6:36,96*4</t>
  </si>
  <si>
    <t>612451121R00</t>
  </si>
  <si>
    <t>Omítka vnitřní zdiva, cementová (MC), hladká</t>
  </si>
  <si>
    <t>pod obklad :</t>
  </si>
  <si>
    <t>socialní bunky:</t>
  </si>
  <si>
    <t>bunka 13 m 2044.1:</t>
  </si>
  <si>
    <t>poznámka 1 na předstěně:1,925*1,50+1,925*0,10</t>
  </si>
  <si>
    <t>po dveře:0,86*1,50</t>
  </si>
  <si>
    <t>stěna s oknem:0,43*1,5+1,80*1,03+0,23*1,50</t>
  </si>
  <si>
    <t>za wc:0,90*1,50+0,90*1,50</t>
  </si>
  <si>
    <t>sprcha:0,125*2,40</t>
  </si>
  <si>
    <t>2,40*(0,90+0,90+1,0)</t>
  </si>
  <si>
    <t>m 2044.1pro kuch. linku:1,25*1,50+1,91*0,60</t>
  </si>
  <si>
    <t>bunka 12 m 2041,1:</t>
  </si>
  <si>
    <t>na předstěně:1,92*1,50+1,925*0,10</t>
  </si>
  <si>
    <t>po dveře:0,85*1,50</t>
  </si>
  <si>
    <t>stěna s oknem:0,55*1,50+1,80*1,03+0,10*1,50</t>
  </si>
  <si>
    <t>za wc:1,50*(0,90+0,80)</t>
  </si>
  <si>
    <t>sprcha:2,40*(0,125+0,90+0,90+1,0)</t>
  </si>
  <si>
    <t>m 2041.2 pro kuch. linku:1,50*1,25+0,60*1,91</t>
  </si>
  <si>
    <t>Bunka 11 m 2038,1:</t>
  </si>
  <si>
    <t>na předstěně:1,50*1,925+1,925*0,10</t>
  </si>
  <si>
    <t>stěna s oknem:1,50*0,55+1,80*1,03+0,10*1,50</t>
  </si>
  <si>
    <t>ve sprše:2,40*(0,125+0,90+0,90+0,90)</t>
  </si>
  <si>
    <t>m 2038.2 pro kuch. linku:1,50*1,15+0,60*1,91</t>
  </si>
  <si>
    <t>Bunka 10 m 2034.1:</t>
  </si>
  <si>
    <t>od dveří a předstěna:1,50*(0,80+1,925+0,40)</t>
  </si>
  <si>
    <t>1,925*0,10</t>
  </si>
  <si>
    <t>pod oknem:1,80*1,30+0,40*1,50</t>
  </si>
  <si>
    <t>wc:1,50*(0,90+0,80)</t>
  </si>
  <si>
    <t>ve sprše:2,40*(0,125+0,90+0,90+1,0)</t>
  </si>
  <si>
    <t>m 2034.2 pro kuch. linku:1,50*1,25+1,91*0,60</t>
  </si>
  <si>
    <t>0</t>
  </si>
  <si>
    <t>prádelna m 2036:1,50*5,01+5,01*0,10</t>
  </si>
  <si>
    <t>Bunka 9 m 2031.1:1,50*(2,61+1,635+1,50+0,15+0,10+0,60)</t>
  </si>
  <si>
    <t>sprcha:2,40*(0,125+1,0+0,90+1,0)</t>
  </si>
  <si>
    <t>m 2031,2:1,50*0,95</t>
  </si>
  <si>
    <t>0,60*(1,505+2,05)</t>
  </si>
  <si>
    <t>Bunka 8 m 2029.1:</t>
  </si>
  <si>
    <t>od dveří:1,50*(0,80+1,925)+1,925*0,10</t>
  </si>
  <si>
    <t>1,08*1,03</t>
  </si>
  <si>
    <t>1,50*0,60</t>
  </si>
  <si>
    <t>sprcha:2,40*(0,125+0,80+0,90+1,0)</t>
  </si>
  <si>
    <t>m 2029.2 kuch.:1,50*1,15+0,60*1,91</t>
  </si>
  <si>
    <t>Bunka 7 m 2026.1:</t>
  </si>
  <si>
    <t>1,50*(0,75+1,925+0,30)</t>
  </si>
  <si>
    <t>pod oknem:1,80*1,03+1,50*0,25</t>
  </si>
  <si>
    <t>wc:1,50+(0,90+0,80)</t>
  </si>
  <si>
    <t>sprcha:2,40*(0,125+0,80+0,90+0,90)</t>
  </si>
  <si>
    <t>m 2026.2 kuch. linka:1,50*1,15</t>
  </si>
  <si>
    <t>0,60*1,91</t>
  </si>
  <si>
    <t>Bunka 6 m 2023.1:</t>
  </si>
  <si>
    <t>od dveří:1,50*(0,80+1,92+0,40)</t>
  </si>
  <si>
    <t>na přizdívce:1,92*0,10</t>
  </si>
  <si>
    <t>pod oknem:1,80*1,03</t>
  </si>
  <si>
    <t>wc:1,50*(0,30+0,90+0,80)</t>
  </si>
  <si>
    <t>m 2023.2:1,25*1,50</t>
  </si>
  <si>
    <t>Bunka 5 m 2020.1:</t>
  </si>
  <si>
    <t>od dveří:1,50*(0,85+1,925+0,15)</t>
  </si>
  <si>
    <t>wc:1,50*(0,50+0,90+0,80)</t>
  </si>
  <si>
    <t>2,40*(0,125+0,80+0,90+0,90)</t>
  </si>
  <si>
    <t>m 2020.2 kuch. linka:</t>
  </si>
  <si>
    <t>1,50*1,25</t>
  </si>
  <si>
    <t>Bunka 4 m 2016.1:</t>
  </si>
  <si>
    <t>od dveří:1,50*(0,85+1,925+0,20)</t>
  </si>
  <si>
    <t>wc:1,50*(0,40+0,90+0,80)</t>
  </si>
  <si>
    <t>m 2016.2 kuch. linka:1,25*1,50</t>
  </si>
  <si>
    <t>1,91*0,60</t>
  </si>
  <si>
    <t>Bunka 3 m 2013.1:</t>
  </si>
  <si>
    <t>od dveří:1,50*(0,75+1,925+0,45)</t>
  </si>
  <si>
    <t>sprcha:1,50*(0,20+0,90+0,80)</t>
  </si>
  <si>
    <t>m 2013.2 kuch. linka:1,25*1,50+1,91*0,60</t>
  </si>
  <si>
    <t>Bunka 2 m 2010.1:</t>
  </si>
  <si>
    <t>od dveří:1,50*(0,87+1,92+0,45)</t>
  </si>
  <si>
    <t>přizdívka:1,92*0,10</t>
  </si>
  <si>
    <t>parapet okna:1,80*1,03</t>
  </si>
  <si>
    <t>wc:1,50*(0,25+0,895+0,80)</t>
  </si>
  <si>
    <t>m 2010.2:1,25*1,50+0,60*1,91</t>
  </si>
  <si>
    <t>Bunka 1 m 2007.1:</t>
  </si>
  <si>
    <t>od dveří:1,50*(0,83+1,925+0,50)</t>
  </si>
  <si>
    <t>pod opknem:1,80*1,03</t>
  </si>
  <si>
    <t>wc:1,50*(0,15+0,90+0,80)</t>
  </si>
  <si>
    <t>m 2007.1 kuch. linka:1,25*1,50+0,60*1,91</t>
  </si>
  <si>
    <t>xxxxx:</t>
  </si>
  <si>
    <t>3.4,5,6 Np:260,7949*4</t>
  </si>
  <si>
    <t>612473182R00</t>
  </si>
  <si>
    <t>Omítka vnitřního zdiva ze suché směsi, štuková</t>
  </si>
  <si>
    <t>nové omítky :</t>
  </si>
  <si>
    <t>m 2044.1 nad obkladem wc:0,90*1,30</t>
  </si>
  <si>
    <t>sprcha:0,90*0,40</t>
  </si>
  <si>
    <t>n ad dveřmi a nad obkladem:0,70*0,80+0,86*1,30</t>
  </si>
  <si>
    <t>m 2044.2 nová stěna s dveřmi:2,86*2,80-0,7*1,97</t>
  </si>
  <si>
    <t>po otlučeném obkladem a předsínkách:1,30*2,80</t>
  </si>
  <si>
    <t>okolo nových dveří:1,30*2,80-0,8*1,97</t>
  </si>
  <si>
    <t>m 2043:</t>
  </si>
  <si>
    <t>nově osazené dveře:1,30*2,80-0,8*1,97</t>
  </si>
  <si>
    <t>nově zazděné dveře:1,0*2,10</t>
  </si>
  <si>
    <t>1,30*2,80</t>
  </si>
  <si>
    <t>m 2042:</t>
  </si>
  <si>
    <t>zazděné dveře:1,30*2,80-0,8*1,97</t>
  </si>
  <si>
    <t>1,0*2,10</t>
  </si>
  <si>
    <t>1,30*2,80-0,8*1,97</t>
  </si>
  <si>
    <t>m 2041,1:</t>
  </si>
  <si>
    <t>nad obkladem wc:0,90*1,30</t>
  </si>
  <si>
    <t>nad obkladem sprcha:0,90*0,40</t>
  </si>
  <si>
    <t>0,90*0,40</t>
  </si>
  <si>
    <t>nad dveřmi:0,7*0,80</t>
  </si>
  <si>
    <t>nad obkladem:0,85*1,30</t>
  </si>
  <si>
    <t>stěna do m 2041,2 odpočet dveří a obkladu:2,85*2,80-1,25*1,50-0,7*1,97</t>
  </si>
  <si>
    <t>okolo nově osazených dveří:1,30*2,80-0,8*1,97</t>
  </si>
  <si>
    <t>na nové zazdívce:1,30*2,80-0,8*1,97</t>
  </si>
  <si>
    <t>m 2040 nová zazdívka s dveřmi:1,30*2,80-0,8*1,97</t>
  </si>
  <si>
    <t>m 2039 stěny po býv. socialkách:1,30*2,80*2</t>
  </si>
  <si>
    <t>-0,8*1,97</t>
  </si>
  <si>
    <t>m 2038,1:</t>
  </si>
  <si>
    <t>nad obkladem wc návyzdívka:0,90*1,30</t>
  </si>
  <si>
    <t>nad obkladem sprcha:0,90*0,40*2</t>
  </si>
  <si>
    <t>nad dveřmi:0,70*0,80</t>
  </si>
  <si>
    <t>nad obkladem od 1,50m:1,0*1,30</t>
  </si>
  <si>
    <t>m 2038.2 stěn ybýv. socialek a nová zazdívka:1,30*2,80*2-0,8*1,97</t>
  </si>
  <si>
    <t>m 2037 nové zazdívky dveří:1,0*2,20</t>
  </si>
  <si>
    <t>1,30*2,80*2-0,8*1,97</t>
  </si>
  <si>
    <t>m 2038 nad přizdívkou a býv.stěny:</t>
  </si>
  <si>
    <t>socialky:1,30*1,30</t>
  </si>
  <si>
    <t>m 2035 zazdívka dveří a nová :1,0*2,20</t>
  </si>
  <si>
    <t>zazdívka :1,30*2,80*2-0,8*1,97</t>
  </si>
  <si>
    <t>m 2034.1:</t>
  </si>
  <si>
    <t>nová zazdívka na d wc a obkladem:0,90*1,30</t>
  </si>
  <si>
    <t>sprcha nad 2,40m:0,90*0,40+1,0*0,40</t>
  </si>
  <si>
    <t>nad dveřmi:0,70*0,80+0,84*1,30</t>
  </si>
  <si>
    <t>m 2034.2 nová stěna:2,94*2,80-0,7*1,97</t>
  </si>
  <si>
    <t>viz omítka pod obklad odpočet:-1,25*1,50</t>
  </si>
  <si>
    <t>býv. stěny socialky:1,30*2,80-0,8*1,97</t>
  </si>
  <si>
    <t>nová zazdívka:1,30*2,80-0,8*1,97</t>
  </si>
  <si>
    <t>m 2033:</t>
  </si>
  <si>
    <t>nová zazdívka a protější stěna:1,30*2,80*2-0,8*1,97</t>
  </si>
  <si>
    <t>zazdní dveří:1,0*2,20</t>
  </si>
  <si>
    <t>m 2031.1:</t>
  </si>
  <si>
    <t>nad obkladem od 1,50m nová příčka:1,30*(1,635+2,60)</t>
  </si>
  <si>
    <t>nad dveřmi:0,95*0,80</t>
  </si>
  <si>
    <t>ve sprše:0,90*0,40</t>
  </si>
  <si>
    <t>m 2031,2 odpočet dveří a obkladu:3,125*2,80-0,8*1,97-2,05*1,50</t>
  </si>
  <si>
    <t>1,885*2,80-0,7*1,97</t>
  </si>
  <si>
    <t>m 2031,3:6,28*2,80-0,8*1,97</t>
  </si>
  <si>
    <t>m 2030 původně sprchy :</t>
  </si>
  <si>
    <t>omítá se celé:2,80*(5,01+3,25)*2</t>
  </si>
  <si>
    <t>-0,8*1,97-1,80*1,45</t>
  </si>
  <si>
    <t>0,25*(1,45+1,80+1,45)</t>
  </si>
  <si>
    <t>m 2029.2 socialka nově předsín celá:2,80*(2,72+2,95)*2-3,0*0,80*1,97</t>
  </si>
  <si>
    <t>-0,7*1,97</t>
  </si>
  <si>
    <t>odpočet obkladu viz omítka pod obklad:-1,91*0,60-1,15*1,50</t>
  </si>
  <si>
    <t>m 2029.1:</t>
  </si>
  <si>
    <t>nad obkladem od v 1,50m:1,30*(0,82+1,925+0,60)</t>
  </si>
  <si>
    <t>za wc:0,90*1,50+0,8*1,50</t>
  </si>
  <si>
    <t>sprcha :0,90*0,50*2</t>
  </si>
  <si>
    <t>nad dveřmi:0,70*0,50</t>
  </si>
  <si>
    <t>m 2028 původně wc nově celé:</t>
  </si>
  <si>
    <t>a nová příčka:2,0*(5,01+2,85)*2</t>
  </si>
  <si>
    <t>-1,80*1,45-0,8*1,97</t>
  </si>
  <si>
    <t>m 2027:</t>
  </si>
  <si>
    <t>nová příčka:2,80*5,01</t>
  </si>
  <si>
    <t>vedle okna:0,35*2,80</t>
  </si>
  <si>
    <t>stěna se zazděnými dveřmi:2,85*2,80</t>
  </si>
  <si>
    <t>stěna s dveřmi nově osazenými:1,30*2,80-0,8*1,97</t>
  </si>
  <si>
    <t>m 2026.2:1,30*2,80*2-0,8*1,97*2</t>
  </si>
  <si>
    <t>nová příčka:2,75*2,80-0,7*1,97</t>
  </si>
  <si>
    <t>viz omítka pod obklad odpočet:-1,15*1,50-1,91*0,60</t>
  </si>
  <si>
    <t>luxfery světlík zazdívka:0,60*0,50</t>
  </si>
  <si>
    <t>m 2026.1:1,30*0,80</t>
  </si>
  <si>
    <t>nad přizdívkou se neuvažuje:</t>
  </si>
  <si>
    <t>wc:0,80*2*1,30</t>
  </si>
  <si>
    <t>sprcha:0,90*0,40*2</t>
  </si>
  <si>
    <t>m 2025:1,30*2,80-0,8*1,97</t>
  </si>
  <si>
    <t>zazděné dveře:1,0*2,20</t>
  </si>
  <si>
    <t>m 2024 nově vyzděná příčka:1,30*2,80-0,8*1,97</t>
  </si>
  <si>
    <t>m 2023.2:</t>
  </si>
  <si>
    <t>nově vyzděná příčka:1,30*2,80-0,8*1,97</t>
  </si>
  <si>
    <t>stěna s vybouranými dveřmi:1,30*2,80-0,8*1,97</t>
  </si>
  <si>
    <t>nová příčka:2,84*2,80-0,7*1,97</t>
  </si>
  <si>
    <t>nad obkladem sprcha:0,40*0,90*2</t>
  </si>
  <si>
    <t>wc:1,30*0,80+1,30*0,90</t>
  </si>
  <si>
    <t>0,25*1,30</t>
  </si>
  <si>
    <t>nad přizdívkou :0</t>
  </si>
  <si>
    <t>nadobkladem a dveřmi:0,84*1,30+0,70*0,80</t>
  </si>
  <si>
    <t>m 2022:</t>
  </si>
  <si>
    <t>nová příčka:1,30*2,80</t>
  </si>
  <si>
    <t>nový otvor dveře:1,30*2,80-0,8*1,97</t>
  </si>
  <si>
    <t>m 2021:</t>
  </si>
  <si>
    <t>m 2020:</t>
  </si>
  <si>
    <t>nový otvor pro dveře:1,30*2,80-0,8*1,97</t>
  </si>
  <si>
    <t>nová příčka:1,30*2,80-0,8*1,97</t>
  </si>
  <si>
    <t>nová příčka s dveřmi a obkladem:2,84*2,80-0,7*1,97-1,25*1,50</t>
  </si>
  <si>
    <t>m 2020.1:</t>
  </si>
  <si>
    <t>nad sprchou:0,40*0,90*2</t>
  </si>
  <si>
    <t>wc:0,8*0,90+0,90*1,30</t>
  </si>
  <si>
    <t>nad prizdívkou :0</t>
  </si>
  <si>
    <t>nad obkladem a dveřmi:0,84*1,30+0,70*0,80</t>
  </si>
  <si>
    <t>m 2019:</t>
  </si>
  <si>
    <t>nová příčka s dveřmi:1,30*2,80*2-0,8*1,97</t>
  </si>
  <si>
    <t>zazděné dveře:1,00*2,20</t>
  </si>
  <si>
    <t>m 2017:</t>
  </si>
  <si>
    <t>m 2016,2:</t>
  </si>
  <si>
    <t>nová příčka s dveřmi:1,30*2,80-0,8*1,97</t>
  </si>
  <si>
    <t>nové dveře zazděné:1,30*2,80-0,8*1,97</t>
  </si>
  <si>
    <t>nová příčka s dveřmi:2,84*2,80-0,7*1,97</t>
  </si>
  <si>
    <t>-1,25*1,50</t>
  </si>
  <si>
    <t>m 2016.1:</t>
  </si>
  <si>
    <t>wc:0,80*0,90*2</t>
  </si>
  <si>
    <t>m 2015:</t>
  </si>
  <si>
    <t>nový otvor s dveřmi:1,30*2,80-0,8*1,97</t>
  </si>
  <si>
    <t>m 2014:</t>
  </si>
  <si>
    <t>noý otvor s dveřmi:1,30*2,80-0,8*1,97</t>
  </si>
  <si>
    <t>m 2013.1:</t>
  </si>
  <si>
    <t>nová příčka s dveřmi:1,30*2,8-0,80*1,97</t>
  </si>
  <si>
    <t>nová příčka s dveřmi:2,79*2,80-0,70*1,97</t>
  </si>
  <si>
    <t>odpočet obkladu:-1,25*1,50</t>
  </si>
  <si>
    <t>m 2013.2:</t>
  </si>
  <si>
    <t>nad sprchou:0,90*0,40*2</t>
  </si>
  <si>
    <t>nad wc:0,80*0,90+0,90*1,30</t>
  </si>
  <si>
    <t>nad obkladem a dveřmi:0,70*0,80+0,79*1,30</t>
  </si>
  <si>
    <t>m 2012:</t>
  </si>
  <si>
    <t>nová příčka:1,30*2,80*2-0,8*1,97</t>
  </si>
  <si>
    <t>m 2011:</t>
  </si>
  <si>
    <t>nový otvor s dveřmi a stěna po předsíni:1,30*2,80*2-0,8*1,97</t>
  </si>
  <si>
    <t>m 2010,1:</t>
  </si>
  <si>
    <t>nové otvory s dveřmi:1,30*2,80*2-0,8*1,97*2</t>
  </si>
  <si>
    <t>nová příčka:2,87*2,80-0,7*1,97</t>
  </si>
  <si>
    <t>obklad:-1,25*1,50</t>
  </si>
  <si>
    <t>m 2010.2:</t>
  </si>
  <si>
    <t>nad wc:0,80*1,30+0,80*1,30</t>
  </si>
  <si>
    <t>nad obkladem a dveřmi:0,87*1,30+0,70*0,80</t>
  </si>
  <si>
    <t>m 2009:</t>
  </si>
  <si>
    <t>nová příčka-zazdívka v místech předsínky:1,30*2,80</t>
  </si>
  <si>
    <t>m 2008:</t>
  </si>
  <si>
    <t>m 2007.2:</t>
  </si>
  <si>
    <t>nová příčka s dveřmi:2,83*2,80-0,7*1,97</t>
  </si>
  <si>
    <t>m 2007.1:</t>
  </si>
  <si>
    <t>nad wc:0,8*0,90+0,8*1,30</t>
  </si>
  <si>
    <t>nad obklade a dveřmi:0,83*1,30+0,70*0,80</t>
  </si>
  <si>
    <t>m 2006:</t>
  </si>
  <si>
    <t>chodba zazděné dveře 1,0*2,20*21:1,0*2,20*21</t>
  </si>
  <si>
    <t>světlíky zazdění luxfer:</t>
  </si>
  <si>
    <t>1,60*2,20+1,0*2,20+0,8*0,50:1,60*2,20+1,0*2,20+0,8*0,50</t>
  </si>
  <si>
    <t>3,4,5,6 Np:496,667*4</t>
  </si>
  <si>
    <t>612481211RT2</t>
  </si>
  <si>
    <t>Montáž výztužné sítě (perlinky) do stěrky-stěny včetně výztužné sítě a stěrkového tmelu</t>
  </si>
  <si>
    <t>zazdívky  otvorů z obou stran:</t>
  </si>
  <si>
    <t>druhá strana otvorů:224,725</t>
  </si>
  <si>
    <t>přechod nová omítka -stávající:</t>
  </si>
  <si>
    <t>v místech zrušených příček:</t>
  </si>
  <si>
    <t>býv. předsíní:2,80*0,20*31*2</t>
  </si>
  <si>
    <t>3,4,5,6Np:34,72*4</t>
  </si>
  <si>
    <t>63</t>
  </si>
  <si>
    <t>Podlahy a podlahové konstrukce</t>
  </si>
  <si>
    <t>631315611R00</t>
  </si>
  <si>
    <t>Mazanina betonová tl. 12 - 24 cm C 16/20</t>
  </si>
  <si>
    <t>ve sprše 2, Np 13x:0,90*0,90*0,16*13</t>
  </si>
  <si>
    <t>v 3,4,5,6 Np:1,6848*4</t>
  </si>
  <si>
    <t>64</t>
  </si>
  <si>
    <t>Výplně otvorů</t>
  </si>
  <si>
    <t>642942111R00</t>
  </si>
  <si>
    <t>Osazení zárubní dveřních ocelových, pl. do 2,5 m2</t>
  </si>
  <si>
    <t>pro D4 do m 2031,1:1</t>
  </si>
  <si>
    <t>3,4,5,6 Np:4</t>
  </si>
  <si>
    <t>642944121R00</t>
  </si>
  <si>
    <t>Osazení ocelových zárubní dodatečně do 2,5 m2</t>
  </si>
  <si>
    <t>do vybouraných otvorů:</t>
  </si>
  <si>
    <t>pro D3 a D4:23</t>
  </si>
  <si>
    <t>3,4,5,6:23*4</t>
  </si>
  <si>
    <t>55330334</t>
  </si>
  <si>
    <t>Zárubeň ocelová H 160   800x1970x160 L</t>
  </si>
  <si>
    <t>55330407</t>
  </si>
  <si>
    <t>Zárubeň ocelová YH125   700x1970x125 L</t>
  </si>
  <si>
    <t>pro dveře do socialek  D6 a D5:13</t>
  </si>
  <si>
    <t>3,4,5,6 Np:13,*4</t>
  </si>
  <si>
    <t>55330409</t>
  </si>
  <si>
    <t>Zárubeň ocelová YH125   800x1970x125 L</t>
  </si>
  <si>
    <t>pro D4 2. Np:1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</si>
  <si>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</si>
  <si>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</si>
  <si>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</si>
  <si>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</si>
  <si>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</si>
  <si>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4 pracovníci  po 8hod. 2. Np:32</t>
  </si>
  <si>
    <t>3,4,5,6:32*4</t>
  </si>
  <si>
    <t>93890-2</t>
  </si>
  <si>
    <t>Odvoz části vyklizeného nábytku dle požadavků investora</t>
  </si>
  <si>
    <t>93890-3</t>
  </si>
  <si>
    <t>Provisorní oddělovací příčka v chodbě rozdělení plochy patra na pracovní zonu</t>
  </si>
  <si>
    <t>2. Np:1</t>
  </si>
  <si>
    <t>3,4,5,6Np:4</t>
  </si>
  <si>
    <t>979990161</t>
  </si>
  <si>
    <t>94</t>
  </si>
  <si>
    <t>Lešení a stavební výtahy</t>
  </si>
  <si>
    <t>941941052R00</t>
  </si>
  <si>
    <t>Montáž lešení leh.řad.s podlahami,š.1,5 m, H 24 m</t>
  </si>
  <si>
    <t>pro montáž a zavěšení shozu:3,0*2,50*18,50</t>
  </si>
  <si>
    <t>941941392R00</t>
  </si>
  <si>
    <t>Příplatek za každý měsíc použití lešení k pol.1052</t>
  </si>
  <si>
    <t>138,50*3</t>
  </si>
  <si>
    <t>941941852R00</t>
  </si>
  <si>
    <t>Demontáž lešení leh.řad.s podlahami,š.1,5 m,H 24 m</t>
  </si>
  <si>
    <t>941955002R00</t>
  </si>
  <si>
    <t>Lešení lehké pomocné, výška podlahy do 1,9 m</t>
  </si>
  <si>
    <t>pro sádrokartony :15</t>
  </si>
  <si>
    <t>949611112U00</t>
  </si>
  <si>
    <t>Mtž shoz suti v 20m</t>
  </si>
  <si>
    <t>3,0*18,50</t>
  </si>
  <si>
    <t>949611211U00</t>
  </si>
  <si>
    <t>Přípl ZKD den lešení k 94961-1111/2</t>
  </si>
  <si>
    <t>předpoklad 30dn´í:3,0*18,5*30</t>
  </si>
  <si>
    <t>949611812U00</t>
  </si>
  <si>
    <t>Dmtž shoz suti v 20m</t>
  </si>
  <si>
    <t>94194-77</t>
  </si>
  <si>
    <t>Obednění okna a top. tělesa v místech nasunování ocel. profilů a bourání strop. panelů</t>
  </si>
  <si>
    <t>provedení plochy dřevotřískou:</t>
  </si>
  <si>
    <t>na pomocnou konstrukci a obalení:</t>
  </si>
  <si>
    <t>geotextití, vyvěšení oken,a zpět:</t>
  </si>
  <si>
    <t>zavěšení, závěs proti prrotečení:7</t>
  </si>
  <si>
    <t>94194-88</t>
  </si>
  <si>
    <t>Obednění okna pro shoz suti vyvěšení , zavěšení, uložení</t>
  </si>
  <si>
    <t>konstrukce plošiny z hranolů:3</t>
  </si>
  <si>
    <t>obednění z desek nebo dřevotřísky:</t>
  </si>
  <si>
    <t>obalení geotextilií,závěs proti protečení:</t>
  </si>
  <si>
    <t>vyvěšení okna ,uložení a zpětné zavěšení:</t>
  </si>
  <si>
    <t>94194-99</t>
  </si>
  <si>
    <t>plošinový lešenový výtah na dopravu matrealu montáž, nájem , demontáž a revize</t>
  </si>
  <si>
    <t>1měsíc 10000kč-3ks -3měsíce:3*3</t>
  </si>
  <si>
    <t>95</t>
  </si>
  <si>
    <t>Dokončovací konstrukce na pozemních stavbách</t>
  </si>
  <si>
    <t>952901111R00</t>
  </si>
  <si>
    <t>Vyčištění budov o výšce podlaží do 4 m</t>
  </si>
  <si>
    <t>dle ploch v legendě ke koladaci :</t>
  </si>
  <si>
    <t>po omítkách:</t>
  </si>
  <si>
    <t>a v průběhu prací po bourání:</t>
  </si>
  <si>
    <t>všechny místnosti i schodiště:34,47+2,28+2,27+140,43+2,31</t>
  </si>
  <si>
    <t>14,76+4,72+8,81+14,82+15,45</t>
  </si>
  <si>
    <t>4,79+8,03+14,66+14,56+4,64+8,69</t>
  </si>
  <si>
    <t>14,66+14,71+4,73+8,84+14,70+13,13</t>
  </si>
  <si>
    <t>15,0+4,73+8,84+14,67+14,62+4,74</t>
  </si>
  <si>
    <t>8,84+14,67+14,61+4,56+8,57+14,66</t>
  </si>
  <si>
    <t>14,64+4,51+8,48+16,68+4,83+5,29</t>
  </si>
  <si>
    <t>13,82+6,77+14,56+4,93+9,13+14,76</t>
  </si>
  <si>
    <t>14,76+14,11+4,68+8,73+14,82+14,66</t>
  </si>
  <si>
    <t>4,76+8,86+14,61+14,76+4,74+8,89</t>
  </si>
  <si>
    <t>741,75*4</t>
  </si>
  <si>
    <t>952902110R00</t>
  </si>
  <si>
    <t>Čištění zametáním v místnostech a chodbách</t>
  </si>
  <si>
    <t>na schodišti a chodbě :</t>
  </si>
  <si>
    <t>v průběhu prací cca 5x:(34,47+13,13)*5*5</t>
  </si>
  <si>
    <t>96</t>
  </si>
  <si>
    <t>Bourání konstrukcí</t>
  </si>
  <si>
    <t>962031132R00</t>
  </si>
  <si>
    <t>Bourání příček cihelných tl. 10 cm</t>
  </si>
  <si>
    <t>2. Np uvažovaná výška 2,80m:</t>
  </si>
  <si>
    <t>příčka předsínka -pokoj:</t>
  </si>
  <si>
    <t>N m 2046:2,80*2,36-0,8*2,0</t>
  </si>
  <si>
    <t>m 2045:(2,85+0,15)*2,80-0,8*2,0</t>
  </si>
  <si>
    <t>m 2044:2,83*2,80-0,8*2,0</t>
  </si>
  <si>
    <t>m 2043:(2,85+0,15)*2,80-0,8*2,0</t>
  </si>
  <si>
    <t>m 2042:2,84*2,80-0,8*2,0</t>
  </si>
  <si>
    <t>m 2041:2,87*2,80-0,8*2,0</t>
  </si>
  <si>
    <t>m 2040:2,81*2,80-0,8*2,0</t>
  </si>
  <si>
    <t>m 2039:(2,73+0,15)*2,80-0,8*2,0</t>
  </si>
  <si>
    <t>m 2038:2,86*2,80-0,8*2,0</t>
  </si>
  <si>
    <t>m 2037:2,86*2,80-0,8*2,0</t>
  </si>
  <si>
    <t>m 2036:2,94*2,80-0,8*2,0</t>
  </si>
  <si>
    <t>m 2035:(2,82+0,15)*2,80-0,8*2,0</t>
  </si>
  <si>
    <t>příčky ve sprchách m 2030:2,30*0,90*4</t>
  </si>
  <si>
    <t>2,30*0,80*4</t>
  </si>
  <si>
    <t>0,52*2,40*4</t>
  </si>
  <si>
    <t>m 2031 -m 2029:2,80*2,72-0,60*1,97</t>
  </si>
  <si>
    <t>poznámka 5 instal. šachta:2,80*(0,25+0,7+0,25)*2</t>
  </si>
  <si>
    <t>m 2032 wc kabiny:0,60*2,40</t>
  </si>
  <si>
    <t>2,80*4,68-0,60*1,97*5</t>
  </si>
  <si>
    <t>1,10*2,80*4</t>
  </si>
  <si>
    <t>m 2028 instalační příčka:2,80*(0,26+4,30)</t>
  </si>
  <si>
    <t>m 2027-2028:2,80*2,24-0,8*1,97</t>
  </si>
  <si>
    <t>předstěna do instalační šachty :2,80*4,30</t>
  </si>
  <si>
    <t>m 2025:2,80*2,83-0,8*2,0</t>
  </si>
  <si>
    <t>m 2024:2,80*(2,84+0,15)-0,8*2,0</t>
  </si>
  <si>
    <t>m 2023:2,80*2,84-0,8*2,0</t>
  </si>
  <si>
    <t>m 2022:2,80*(2,83+0,15)-0,8*2,0</t>
  </si>
  <si>
    <t>m 2021:2,80*2,84-0,8*2,0</t>
  </si>
  <si>
    <t>m 2020:2,80*2,84-0,8*2,0</t>
  </si>
  <si>
    <t>m 2021:2,80*2,91-0,8*2,0</t>
  </si>
  <si>
    <t>m 2017:2,80*2,85-0,8*2,0</t>
  </si>
  <si>
    <t>m 2016:2,80*(2,84+0,15)-0,8*2,0</t>
  </si>
  <si>
    <t>m 2015:2,80*2,85</t>
  </si>
  <si>
    <t>m 2014:2,80*(2,84+0,17)-0,8*2,0</t>
  </si>
  <si>
    <t>m 2013:2,80*2,79-0,8*2,0</t>
  </si>
  <si>
    <t>m 2012:2,80*(2,82+0,15)-0,8*2,0</t>
  </si>
  <si>
    <t>m 2011:2,80*2,84-0,8*2,0</t>
  </si>
  <si>
    <t>m 2010:2,80*2,87-0,8*2,0</t>
  </si>
  <si>
    <t>m 2009:2,80*3,0-0,8*2,0</t>
  </si>
  <si>
    <t>m 2008:2,80*(2,88+0,15)-0,8*2,0</t>
  </si>
  <si>
    <t>m 2007:2,80*2,83-0,8*2,0</t>
  </si>
  <si>
    <t>m 2006:2,80*(2,86+0,16)-0,8*2,0</t>
  </si>
  <si>
    <t>instalační příčky umyvadla m 2040-2019:1,08*2,80*2*6</t>
  </si>
  <si>
    <t>m 2017-2006:1,08*2,80*2*5</t>
  </si>
  <si>
    <t>3.4,5,6 Np:353,372*4</t>
  </si>
  <si>
    <t>962031133R00</t>
  </si>
  <si>
    <t>Bourání příček cihelných tl. 15 cm</t>
  </si>
  <si>
    <t>instalační příčky poznámka 6:</t>
  </si>
  <si>
    <t>m 2031:1,50*2,22*2</t>
  </si>
  <si>
    <t>3.4,5,6 Np:6,66*4</t>
  </si>
  <si>
    <t>m 2027,2028-2032:4,30*2,80</t>
  </si>
  <si>
    <t>dtto 3,4,5,6 Np:4,30*2,80*4</t>
  </si>
  <si>
    <t>962032231R00</t>
  </si>
  <si>
    <t>Bourání zdiva z cihel pálených na MVC</t>
  </si>
  <si>
    <t>2. Np m 2028vedle instalační šachty:2,80*0,70*0,30</t>
  </si>
  <si>
    <t>3,4,5,6 Np:0,58*4</t>
  </si>
  <si>
    <t>ubourání ventilačních šachet na střeše :</t>
  </si>
  <si>
    <t>ozn. U2 předpoklad obezdění tl. 150mm:2*0,60*0,40*2*0,15</t>
  </si>
  <si>
    <t>2,0*0,60*0,35*2*0,15</t>
  </si>
  <si>
    <t>962081131R00</t>
  </si>
  <si>
    <t>Bourání příček ze skleněných tvárnic tl. 10 cm</t>
  </si>
  <si>
    <t>poznámka 2 a 3.-2. np:1,60*2,20</t>
  </si>
  <si>
    <t>1,0*2,20</t>
  </si>
  <si>
    <t>poznámka 1:</t>
  </si>
  <si>
    <t>m 2026 nad dveřmi kuchynka :0,80*0,60</t>
  </si>
  <si>
    <t>3,4,5,6. Np:6,20*4</t>
  </si>
  <si>
    <t>965041441R00</t>
  </si>
  <si>
    <t>Bourání mazanin škvárobet. tl. nad 10 cm, nad 4 m2</t>
  </si>
  <si>
    <t>předpoklad třeba perlit beton:</t>
  </si>
  <si>
    <t>spádová vrstva střecha B04:0,70*5,01*13*0,10</t>
  </si>
  <si>
    <t>965048150R00</t>
  </si>
  <si>
    <t>Dočištění povrchu po vybourání dlažeb, tmel do 50%</t>
  </si>
  <si>
    <t>965081713R00</t>
  </si>
  <si>
    <t>Bourání dlaždic keramických tl. 1 cm, nad 1 m2</t>
  </si>
  <si>
    <t>2. NP :</t>
  </si>
  <si>
    <t>m N 2004-chodba:140,43</t>
  </si>
  <si>
    <t>m 2046:1,05*2,86+0,30*1,71</t>
  </si>
  <si>
    <t>m 2045:1,08*2,60+0,30*1,71</t>
  </si>
  <si>
    <t>m 2044:1,05*2,75+0,30*1,72</t>
  </si>
  <si>
    <t>m 2043:1,08*2,65+0,30*1,71</t>
  </si>
  <si>
    <t>m 2040:1,05*2,70+0,30*1,72</t>
  </si>
  <si>
    <t>m 2041:1,05*2,87+0,30*1,75</t>
  </si>
  <si>
    <t>m 2040:1,05*2,65+0,30*1,72</t>
  </si>
  <si>
    <t>m 2039:1,08*2,60+0,30*1,75</t>
  </si>
  <si>
    <t>m 2038:1,08*2,85+0,30*1,71</t>
  </si>
  <si>
    <t>m 2037:1,08*2,55+0,30*1,71</t>
  </si>
  <si>
    <t>m 2036:1,08*2,75+0,30*1,71</t>
  </si>
  <si>
    <t>m 2035:1,08*2,65+0,30*1,74</t>
  </si>
  <si>
    <t>m 2030:15,40</t>
  </si>
  <si>
    <t>m 2029:4,62</t>
  </si>
  <si>
    <t>m 2031:8,81</t>
  </si>
  <si>
    <t>m 2032:15,15</t>
  </si>
  <si>
    <t>m 2027:2,97</t>
  </si>
  <si>
    <t>m 2028:8,60</t>
  </si>
  <si>
    <t>m 2026:14,21</t>
  </si>
  <si>
    <t>m 2025:2,83*1,08+0,30*1,74</t>
  </si>
  <si>
    <t>m 2024:1,08*2,65+0,30*1,74</t>
  </si>
  <si>
    <t>m 2023:1,08*2,65+0,30*1,76</t>
  </si>
  <si>
    <t>m 2022:1,05*2,65+0,30*1,75</t>
  </si>
  <si>
    <t>m 2021:1,08*2,75+0,30*1,71</t>
  </si>
  <si>
    <t>m 2020:1,05*2,65+0,30*1,74</t>
  </si>
  <si>
    <t>m 2019:1,08*2,65+0,30*1,68</t>
  </si>
  <si>
    <t>m 2017:1,08*2,60+0,30*1,70</t>
  </si>
  <si>
    <t>m 2016:1,05*2,70+0,30*1,72</t>
  </si>
  <si>
    <t>m 2015:1,08*2,65+0,30*1,74</t>
  </si>
  <si>
    <t>m 2014:1,05*2,75+0,30*1,72</t>
  </si>
  <si>
    <t>m 2013:1,08*2,65*0,30*1,73</t>
  </si>
  <si>
    <t>m 2012:1,08*2,65+0,30*1,73</t>
  </si>
  <si>
    <t>m 2011:1,08*2,80+0,30*1,72</t>
  </si>
  <si>
    <t>m 2010:1,08*2,80+0,30*1,73</t>
  </si>
  <si>
    <t>m 2009:1,08*2,55*0,30*1,69</t>
  </si>
  <si>
    <t>m 2008:1,05*2,85+0,30*1,57</t>
  </si>
  <si>
    <t>m 2007:1,08*2,60+0,30*1,73</t>
  </si>
  <si>
    <t>m 2006:1,08*2,85+0,30*1,74</t>
  </si>
  <si>
    <t>xxxx 312,0576:</t>
  </si>
  <si>
    <t>3,4,5,6 Np:312,0576*4</t>
  </si>
  <si>
    <t>balkony 2034,3034,4034,5034,6034:6,77*5</t>
  </si>
  <si>
    <t>968061125R00</t>
  </si>
  <si>
    <t>Vyvěšení dřevěných dveřních křídel pl. do 2 m2</t>
  </si>
  <si>
    <t>2. Np 800/1970:12+25</t>
  </si>
  <si>
    <t>3,4,5,6 Np:37*4</t>
  </si>
  <si>
    <t>600/1970 do wc a umývaren 2. Np:5+1</t>
  </si>
  <si>
    <t>3,4,5,6,Np:6*4</t>
  </si>
  <si>
    <t>968072455R00</t>
  </si>
  <si>
    <t>Vybourání kovových dveřních zárubní pl. do 2 m2</t>
  </si>
  <si>
    <t>2. Np :</t>
  </si>
  <si>
    <t>umývárna N 2031 600/1970:1*0,60*1,97</t>
  </si>
  <si>
    <t>do WC      N 2032 800/1970:1*0,80*1,97</t>
  </si>
  <si>
    <t>do sprch   N 2030 800/1970:1*0,8*1,97</t>
  </si>
  <si>
    <t>do wc kabin 600/1970:5,0*0,60*1,97</t>
  </si>
  <si>
    <t>do sušárny N ,2028:1*0,8*1,97</t>
  </si>
  <si>
    <t>m 2045,2044,2042:3,0*0,80*1,97</t>
  </si>
  <si>
    <t>m 2041,2039,2037,2035:4,0*0,80*1,97</t>
  </si>
  <si>
    <t>m 2023,2020,2019:3,0*0,80*1,97</t>
  </si>
  <si>
    <t>m 2017,2015,2014,2012,2011:5,0*0,80*1,97</t>
  </si>
  <si>
    <t>m 2009,2008,2006:3,0*0,8*1,97</t>
  </si>
  <si>
    <t>3,4,5,6 Np:40,188*4</t>
  </si>
  <si>
    <t>ostatní zárubně se nevybourávají:</t>
  </si>
  <si>
    <t>97</t>
  </si>
  <si>
    <t>Prorážení otvorů</t>
  </si>
  <si>
    <t>970251200R00</t>
  </si>
  <si>
    <t>Řezání železobetonu hl. řezu 200 mm</t>
  </si>
  <si>
    <t>nad 6. Np -do střechy:2*13*5,01</t>
  </si>
  <si>
    <t>970251250R00</t>
  </si>
  <si>
    <t>Řezání železobetonu hl. řezu 250 mm</t>
  </si>
  <si>
    <t>řezání stropní desky :2*5,01*5*13</t>
  </si>
  <si>
    <t>nad 1,2,3,4,5 NP:</t>
  </si>
  <si>
    <t>nad 6. Np střecha:2,0*5,01*13</t>
  </si>
  <si>
    <t>971033631R00</t>
  </si>
  <si>
    <t>Vybourání otv. zeď cihel. pl.4 m2, tl.15 cm, MVC</t>
  </si>
  <si>
    <t>pro dveřní otvor:</t>
  </si>
  <si>
    <t>2. Np:</t>
  </si>
  <si>
    <t>m 2045-2046:0,9*2,05</t>
  </si>
  <si>
    <t>m 2044-2043:0,9*2,05</t>
  </si>
  <si>
    <t>m 2040-2041:0,90*2,05</t>
  </si>
  <si>
    <t>m 2037-2036:0,9*2,05</t>
  </si>
  <si>
    <t>m 2026-2025:0,9*2,05</t>
  </si>
  <si>
    <t>m 2026-2027:0,9*2,05</t>
  </si>
  <si>
    <t>m 2023-2022:0,9*2,05</t>
  </si>
  <si>
    <t>m 2020-2021:0,9*2,05</t>
  </si>
  <si>
    <t>m 2016-2015:0,9*2,05</t>
  </si>
  <si>
    <t>m 2014-2013:0,9*2,05</t>
  </si>
  <si>
    <t>m 2010-2009:0,9*2,05</t>
  </si>
  <si>
    <t>m 2007-2008:0,9*2,05</t>
  </si>
  <si>
    <t>3,4,5,6 Np:22,14*4</t>
  </si>
  <si>
    <t>972055241R00</t>
  </si>
  <si>
    <t>Vybourání otvorů stropy prefa 0,09 m2, nad 12 cm</t>
  </si>
  <si>
    <t>pro větrací šachtu viz poznámka 6:3</t>
  </si>
  <si>
    <t>500/500:</t>
  </si>
  <si>
    <t>972055691R00</t>
  </si>
  <si>
    <t>Vybourání otvorů stropy prefa duté 4 m2, nad 12 cm</t>
  </si>
  <si>
    <t>5,01*0,50*0,18*13*7</t>
  </si>
  <si>
    <t>974031133R00</t>
  </si>
  <si>
    <t>Vysekání rýh ve zdi cihelné 5 x 10 cm</t>
  </si>
  <si>
    <t>drážka pro osazení L profilů nad dveře v příčce:</t>
  </si>
  <si>
    <t>P3 2-6. Np-13x2 v každém patře :62*2*1,25</t>
  </si>
  <si>
    <t>974031666R00</t>
  </si>
  <si>
    <t>Vysekání rýh zeď cihelná vtah. nosníků 15 x 25 cm</t>
  </si>
  <si>
    <t>pro překlady nad dveře :</t>
  </si>
  <si>
    <t>pro P1 2-6. Np:40*1,25</t>
  </si>
  <si>
    <t>pro P2 2-6. Np:70*1,25</t>
  </si>
  <si>
    <t>975043111R00</t>
  </si>
  <si>
    <t>Jednořad.podchycení stropů do 3,5 m,do 750 kg/m</t>
  </si>
  <si>
    <t>proti pádu části stropního panelu při bourání a řezání nad 1. Np:5,0*13</t>
  </si>
  <si>
    <t>2,3,4,5,6, a 7střecha:5,0*13*6</t>
  </si>
  <si>
    <t>976072231R00</t>
  </si>
  <si>
    <t>Vybourání kov. komín. dvířek pl. 0,3 m2 ze zdi bet</t>
  </si>
  <si>
    <t>větrací mřížky na vetrací šachtě střecha  poznámka 3:2</t>
  </si>
  <si>
    <t>978011191R00</t>
  </si>
  <si>
    <t>Otlučení omítek vnitřních vápenných stropů do 100%</t>
  </si>
  <si>
    <t>v místnostech kde se boural panel:</t>
  </si>
  <si>
    <t>předpoklad mimo vybouraný panel :</t>
  </si>
  <si>
    <t>cca 20cm:0,20*3,70*11</t>
  </si>
  <si>
    <t>v m 2031 je stro otlučen celý:</t>
  </si>
  <si>
    <t>3,4,5,6 Np:(8,14+0,79)*4</t>
  </si>
  <si>
    <t>978013191R00</t>
  </si>
  <si>
    <t>Otlučení omítek vnitřních stěn v rozsahu do 100 %</t>
  </si>
  <si>
    <t>pro předstěny  viz poznámka 1:</t>
  </si>
  <si>
    <t>stěna s oknem pod obklad:</t>
  </si>
  <si>
    <t>m 2044.1:0,53*1,50+1,8+1,03+0,23*1,50</t>
  </si>
  <si>
    <t>m 2041.1:0,53*1,50+1,80*1,03+0,10*1,50</t>
  </si>
  <si>
    <t>m 2038,1:0,53*1,50+1,08*1,03+0,10*1,50</t>
  </si>
  <si>
    <t>m 2034.1:0,35*1,50+1,08*1,03+0,35*1,50</t>
  </si>
  <si>
    <t>m 2029.1:0,60*1,50+1,80*1,03</t>
  </si>
  <si>
    <t>m 2026.1:0,25*1,50+1,80*1,03+0,30*1,50</t>
  </si>
  <si>
    <t>m 2023.1:0,40*1,50+1,80*1,03+0,30*1,50</t>
  </si>
  <si>
    <t>m 2020.1:0,20*1,50+1,80*1,03+0,50*1,50</t>
  </si>
  <si>
    <t>m 2016.1:0,20*1,50+1,80*1,03+0,55*1,50</t>
  </si>
  <si>
    <t>m 2013.1:0,15*1,50+1,80*1,03+0,55*1,50</t>
  </si>
  <si>
    <t>m 2010.1:0,20*1,50+1,80*1,03+0,55*1,50</t>
  </si>
  <si>
    <t>m 2007.1:0,55*1,50+1,80*1,03+0,15*1,50</t>
  </si>
  <si>
    <t>3,4,5,6 Np:34*4</t>
  </si>
  <si>
    <t>otlučení omítky pod obklad :</t>
  </si>
  <si>
    <t>v předsíních socialek pro obklad :</t>
  </si>
  <si>
    <t>kuch. linky:</t>
  </si>
  <si>
    <t>m 2044,2:1,91*0,60</t>
  </si>
  <si>
    <t>m 2041,2:1,66*0,60</t>
  </si>
  <si>
    <t>m 2038,2:1,66*0,60</t>
  </si>
  <si>
    <t>m 2034,2:1,66*0,60</t>
  </si>
  <si>
    <t>m 2031.2-obklad kuch. linky:1,505*0,60+0,95*1,50</t>
  </si>
  <si>
    <t>pro socialku sprcha m 2031.1:(1,0+0,35)*2,40</t>
  </si>
  <si>
    <t>pro připojení příčky sprchy:0,25*2,40</t>
  </si>
  <si>
    <t>pod obklad :(0,10+1,45)*1,50</t>
  </si>
  <si>
    <t>m 2030 nyní pokoj bylay sprchy  :</t>
  </si>
  <si>
    <t>dootlučení nad obkladem :0,77*(4,41+3,29)*2</t>
  </si>
  <si>
    <t>m 2023.2:1,66*0,60</t>
  </si>
  <si>
    <t>m 2020.2:1,66*0,60</t>
  </si>
  <si>
    <t>m 2016.2:1,66*0,60</t>
  </si>
  <si>
    <t>m 2013.2:1,66*0,60</t>
  </si>
  <si>
    <t>m 2010,2:1,66*0,60</t>
  </si>
  <si>
    <t>m 2007,2:1,66*0,60</t>
  </si>
  <si>
    <t>3,4,5,6Np:30,453*4</t>
  </si>
  <si>
    <t>978059531R00</t>
  </si>
  <si>
    <t>Odsekání vnitřních obkladů stěn nad 2 m2</t>
  </si>
  <si>
    <t>2.Np okolo umyvadel v 1,50m:</t>
  </si>
  <si>
    <t>m 2046:1,50*(0,97+1,08+0,55)</t>
  </si>
  <si>
    <t>m 2045:1,50*(0,71+1,08+0,38)</t>
  </si>
  <si>
    <t>m 2044:1,50*(0,85+1,08+0,40)</t>
  </si>
  <si>
    <t>m 2043:1,50*(0,74+1,08+0,38)</t>
  </si>
  <si>
    <t>m 2042:1,50*(0,78+1,08+0,38)</t>
  </si>
  <si>
    <t>m 2041:1,50*(0,435+1,05+0,94)</t>
  </si>
  <si>
    <t>m 2040:1,50*(0,40+1,08+0,84)</t>
  </si>
  <si>
    <t>m 2039:1,50*(0,425+1,08+0,96)</t>
  </si>
  <si>
    <t>m 2038:1,50*(0,42+1,08+0,98)</t>
  </si>
  <si>
    <t>m 2037:1,50*(0,40+1,08+0,68)</t>
  </si>
  <si>
    <t>m 2036:1,50*(0,42+1,05+0,81)</t>
  </si>
  <si>
    <t>m 2035:1,50*(0,36+1,08+0,71)</t>
  </si>
  <si>
    <t>m 2025:1,50*(0,50+1,05+0,93)</t>
  </si>
  <si>
    <t>m 2024:1,50*(0,40+1,08+0,78)</t>
  </si>
  <si>
    <t>m 2023:1,50*(0,38+1,08+0,80)</t>
  </si>
  <si>
    <t>m 2022:1,50*(0,39+1,08+0,72)</t>
  </si>
  <si>
    <t>m 2021:1,50*(0,41+1,08+0,82)</t>
  </si>
  <si>
    <t>m 2020:1,50*(0,40+1,05+0,81)</t>
  </si>
  <si>
    <t>m 2019:1,50*(0,42+1,08+0,79)</t>
  </si>
  <si>
    <t>m 2017:1,50*(0,37+1,08+0,72)</t>
  </si>
  <si>
    <t>m 2016:1,50*(0,39+1,05+0,81)</t>
  </si>
  <si>
    <t>m 2015:1,50*(0,4+1,08+0,75)</t>
  </si>
  <si>
    <t>m 2014:1,50*(0,39+1,08+0,81)</t>
  </si>
  <si>
    <t>m 2013:1,50*(0,445+1,08+0,80)</t>
  </si>
  <si>
    <t>m 2012:1,50*(0,40+1,08+0,78)</t>
  </si>
  <si>
    <t>m 2011:1,50*(0,50+1,08+1,02)</t>
  </si>
  <si>
    <t>m 2010:1,50*(0,62+1,08+0,95)</t>
  </si>
  <si>
    <t>m 2009:1,50*(0,42+1,08+0,70)</t>
  </si>
  <si>
    <t>m 2008:1,50*(0,38+1,05+0,92)</t>
  </si>
  <si>
    <t>m 2007:1,50*(0,47+1,08+0,66)</t>
  </si>
  <si>
    <t>m 2006:1,50*(0,40+1,08+0,97)</t>
  </si>
  <si>
    <t>kuchynka m 2026:1,50*(0,40+0,25+0,60+2,80)</t>
  </si>
  <si>
    <t>sušárna :1,50*(0,70+0,26+3,06)</t>
  </si>
  <si>
    <t>socialky  sprchy m 2030:2,02*(0,10+1,0+0,10+1,0+0,10)</t>
  </si>
  <si>
    <t>2,30*(1,35+0,80+0,80+0,25+0,10+0,52+0,10+0,25+0,80)</t>
  </si>
  <si>
    <t>2,30*(0,8+0,90+0,12+0,90+0,80+0,80+0,80+0,25+0,10)</t>
  </si>
  <si>
    <t>2,30*(0,52+0,12+0,25+0,80+0,80+0,90+0,125+0,90)</t>
  </si>
  <si>
    <t>2,30*(1,30+0,40)</t>
  </si>
  <si>
    <t>2,30*(0,35+0,90+0,125+0,90+0,80+0,80+0,25+0,10)</t>
  </si>
  <si>
    <t>2,30*(0,52+0,12+0,25+0,80+0,80+0,90+0,12)</t>
  </si>
  <si>
    <t>2,30*(0,90+0,80+0,80+0,25+0,12)</t>
  </si>
  <si>
    <t>2,30*(0,52+0,12+0,25+0,80+0,81+1,0)</t>
  </si>
  <si>
    <t>m 2031:(2,22*1,50+0,15*2,22)*2</t>
  </si>
  <si>
    <t>0,80*1,50+0,14*1,50*2</t>
  </si>
  <si>
    <t>m 2032:1,50*(0,10+0,60+3,30)</t>
  </si>
  <si>
    <t>na stěně s luxfery:2,20*(0,35+0,10+1,60+0,35)</t>
  </si>
  <si>
    <t>kabiny wc:5*2,30*(1,10+0,90)*2-0,60*1,97*5</t>
  </si>
  <si>
    <t>3,4,5,6. Np:255,3525*4</t>
  </si>
  <si>
    <t>99</t>
  </si>
  <si>
    <t>Staveništní přesun hmot</t>
  </si>
  <si>
    <t>999281111R00</t>
  </si>
  <si>
    <t xml:space="preserve">Přesun hmot pro opravy a údržbu do výšky 25 m </t>
  </si>
  <si>
    <t>994</t>
  </si>
  <si>
    <t>Požární ochrana</t>
  </si>
  <si>
    <t>994-1</t>
  </si>
  <si>
    <t>Přenosný hasící přístroj 21A-dod. vč. vyzkoušení a konzoly pro montáž</t>
  </si>
  <si>
    <t>2. Np:13</t>
  </si>
  <si>
    <t>3,4,5,6:13*4</t>
  </si>
  <si>
    <t>994-2</t>
  </si>
  <si>
    <t>Přenosný hasící přístroj  PHP 34A dod  vč. konzoly</t>
  </si>
  <si>
    <t>chodba 2-6 Np:7</t>
  </si>
  <si>
    <t>994-3</t>
  </si>
  <si>
    <t>Montáž hasícího přístroje</t>
  </si>
  <si>
    <t>65+7</t>
  </si>
  <si>
    <t>711</t>
  </si>
  <si>
    <t>Izolace proti vodě</t>
  </si>
  <si>
    <t>711212000RU1</t>
  </si>
  <si>
    <t>Penetrace podkladu pod hydroizolační nátěr</t>
  </si>
  <si>
    <t>pod dlažby do koupelen a sprch:</t>
  </si>
  <si>
    <t>skladba S03:4,72+4,79+4,64+4,73+4,73+4,74</t>
  </si>
  <si>
    <t>4,56+4,51+4,83</t>
  </si>
  <si>
    <t>4,93+4,68+4,76+4,74</t>
  </si>
  <si>
    <t>prádelna :14,76</t>
  </si>
  <si>
    <t>3,4,5,6 Np:76,12*4</t>
  </si>
  <si>
    <t>711212002RT3</t>
  </si>
  <si>
    <t>Hydroizolační povlak - nátěr nebo stěrka  pružná hydroizolace tl. 2mm</t>
  </si>
  <si>
    <t>711212012RT3</t>
  </si>
  <si>
    <t>Hydroizolační povlak vyztužený tkaninou  pružná hydroizolace</t>
  </si>
  <si>
    <t>tl. 2mm skladba SO3:</t>
  </si>
  <si>
    <t>3.4,5,6 Np:76,12*4</t>
  </si>
  <si>
    <t>711212601RT2</t>
  </si>
  <si>
    <t>Těsnicí pás do spoje podlaha - stěna  š. 100 mm</t>
  </si>
  <si>
    <t>po obvodě v koupelnách a sprše:</t>
  </si>
  <si>
    <t>m 2007.1:(2,43+1,925)*2+0,80*2</t>
  </si>
  <si>
    <t>m 2010.1:(2,47+1,92)*2+0,80*2</t>
  </si>
  <si>
    <t>m 2013.1:(2,39+1,925)*2+0,8*2</t>
  </si>
  <si>
    <t>m 2016.1:(2,44+1,925)*2+0,8*2</t>
  </si>
  <si>
    <t>m 2020.1:(2,44+1,925)*2+0,8*2</t>
  </si>
  <si>
    <t>m 2023.1:(2,44+1,925)*2+0,8*2</t>
  </si>
  <si>
    <t>m 2026.1:(2,35+1,925)*2+0,8*2</t>
  </si>
  <si>
    <t>m 2029.1:(2,32+1,925)*2+0,8*2</t>
  </si>
  <si>
    <t>m 2031.1:(1,59+1,635+2,615+1,885+0,90+0,935+0,125+0,75)</t>
  </si>
  <si>
    <t>m 2034.1:(2,54+1,925)*2+0,8*2</t>
  </si>
  <si>
    <t>m 2038,1:(2,41+1,925)*2+0,8*2</t>
  </si>
  <si>
    <t>m 2041.1:(1,925+2,45)*2+0,8*2</t>
  </si>
  <si>
    <t>m 2044.1:(1,925+2,46)*2+0,8*2</t>
  </si>
  <si>
    <t>svislá spára sprchy:13,0*2,40*2</t>
  </si>
  <si>
    <t>3,4,5,6. np:196,505*4</t>
  </si>
  <si>
    <t>998711203R00</t>
  </si>
  <si>
    <t xml:space="preserve">Přesun hmot pro izolace proti vodě, výšky do 60 m </t>
  </si>
  <si>
    <t>712</t>
  </si>
  <si>
    <t>Živičné krytiny</t>
  </si>
  <si>
    <t>712300831R00</t>
  </si>
  <si>
    <t>Odstranění živičné krytiny střech do 10° 1vrstvé</t>
  </si>
  <si>
    <t>dle skladby B04-střecha:</t>
  </si>
  <si>
    <t>modifik. pás:0,70*5,11*13</t>
  </si>
  <si>
    <t>okolo větracího komínku  U1:0,25*0,25*20</t>
  </si>
  <si>
    <t>okolo větracího komínku U2:0,25*0,25*3</t>
  </si>
  <si>
    <t>poznámka 3 pro větrací šachtu:0,40*0,35*2*2+0,30*0,35*2*2</t>
  </si>
  <si>
    <t>0,40*0,35*2</t>
  </si>
  <si>
    <t>poznámka 6:0,70*0,70</t>
  </si>
  <si>
    <t>712300831RT1</t>
  </si>
  <si>
    <t>Odstranění živičné krytiny střech do 10° 1vrstvé z ploch jednotlivě do 10 m2</t>
  </si>
  <si>
    <t>poznámka 5:</t>
  </si>
  <si>
    <t>pojistná hydroizolace dle skladby B04:0,70*5,11*13</t>
  </si>
  <si>
    <t>poznámka 6 větrací šachta:0,70*0,70</t>
  </si>
  <si>
    <t>712300911R00</t>
  </si>
  <si>
    <t>Údržba - příplatek za správkový kus AIP</t>
  </si>
  <si>
    <t>pro poznámka 1 U1 a U2:25</t>
  </si>
  <si>
    <t>712341559R00</t>
  </si>
  <si>
    <t>Povlaková krytina střech do 10°, NAIP přitavením</t>
  </si>
  <si>
    <t>dle poznámky 1 střecha horní vrstva :</t>
  </si>
  <si>
    <t>modifikovaný pás:1,0*23</t>
  </si>
  <si>
    <t>poznámka 6 modifik pás N2:1,0*2</t>
  </si>
  <si>
    <t>poznámka 2 střecha :0,95*0,85</t>
  </si>
  <si>
    <t>1x pojistná izolace:0,85*0,95</t>
  </si>
  <si>
    <t>1x modifik. pás:0,95*0,85+0,85*0,95</t>
  </si>
  <si>
    <t>skladba střechy  S11:</t>
  </si>
  <si>
    <t>doplnění střešního pláště vybouraných:</t>
  </si>
  <si>
    <t>a demontovaných vrstev:5,15*0,70*13</t>
  </si>
  <si>
    <t>62832134</t>
  </si>
  <si>
    <t>Pás asfaltovaný těžký</t>
  </si>
  <si>
    <t>dle poznámky 1 pojistná hydroizolace:0,50*0,50*25*1,10</t>
  </si>
  <si>
    <t>pro U1 a U2:</t>
  </si>
  <si>
    <t>poznámka 2 střecha:0,95*0,85*1,10</t>
  </si>
  <si>
    <t>0,85*0,95*1,10</t>
  </si>
  <si>
    <t>pro skladbu S11:0,70*5,01*13*1,10</t>
  </si>
  <si>
    <t>628522590</t>
  </si>
  <si>
    <t>Pás modifikovaný asfalt</t>
  </si>
  <si>
    <t>poznámka 1 střecha:25,0*1,0*1,10</t>
  </si>
  <si>
    <t>pro skladba S11:5,15*0,70*13*1,10</t>
  </si>
  <si>
    <t>998712203R00</t>
  </si>
  <si>
    <t xml:space="preserve">Přesun hmot pro povlakové krytiny, výšky do 24 m </t>
  </si>
  <si>
    <t>713</t>
  </si>
  <si>
    <t>Izolace tepelné</t>
  </si>
  <si>
    <t>713100813R00</t>
  </si>
  <si>
    <t>Odstranění tepelné izolace, polystyrén tl. nad 5cm</t>
  </si>
  <si>
    <t>skladba B03 střecha:0,70*5,11*13</t>
  </si>
  <si>
    <t>poznámka 3 větrací šachta:0,50*0,45*2</t>
  </si>
  <si>
    <t>pro U1:20*0,25*0,25</t>
  </si>
  <si>
    <t>pro U2:3,0*0,25*0,25</t>
  </si>
  <si>
    <t>poznámka 6 větrací šachta:0,50*0,50</t>
  </si>
  <si>
    <t>713100941R00</t>
  </si>
  <si>
    <t>Příplatek za správkový kus vyspravení střech</t>
  </si>
  <si>
    <t>ĺepení lepidlem PU po obvodě:</t>
  </si>
  <si>
    <t>pro  poznámka 1 :23</t>
  </si>
  <si>
    <t>další vrstva:23</t>
  </si>
  <si>
    <t>poznámka 2 ubourané šachty:1+1</t>
  </si>
  <si>
    <t>713141125R00</t>
  </si>
  <si>
    <t>Izolace tepelná střech, desky, na lepidlo PUK</t>
  </si>
  <si>
    <t>S11:0,70*5,11*13</t>
  </si>
  <si>
    <t>28375766.A</t>
  </si>
  <si>
    <t>Deska polystyrén samozhášivý EPS 100 S tl. 15cm</t>
  </si>
  <si>
    <t>pro zapravení prostupů střechou:</t>
  </si>
  <si>
    <t>dle poznámky 1 23ks i nad hydroizolaci:0,30*0,30*0,15*1,01*23</t>
  </si>
  <si>
    <t>dle poznámky 2:(0,95*0,85+0,85*0,95)*0,15*1,01</t>
  </si>
  <si>
    <t>28375774</t>
  </si>
  <si>
    <t>Deska polystyren.  EPS100  tl. 150 mm s nakašírovanou lepenko</t>
  </si>
  <si>
    <t>skladba S11:0,70*5,11*13*1,01</t>
  </si>
  <si>
    <t>poznámka 1:0,30*0,30*0,15*23*1,01</t>
  </si>
  <si>
    <t>998713203R00</t>
  </si>
  <si>
    <t xml:space="preserve">Přesun hmot pro izolace tepelné, výšky do 24 m </t>
  </si>
  <si>
    <t>720</t>
  </si>
  <si>
    <t>Zdravotechnická instalace</t>
  </si>
  <si>
    <t>720-1</t>
  </si>
  <si>
    <t>Zdravotechnické instalace viz sam. část rozpočet a výkaz výměr</t>
  </si>
  <si>
    <t>721</t>
  </si>
  <si>
    <t>Vnitřní kanalizace</t>
  </si>
  <si>
    <t>721171803R00</t>
  </si>
  <si>
    <t>Demontáž potrubí z PVC do D 75 mm</t>
  </si>
  <si>
    <t>U1vč. nádstavce nerez proti zatékání:1,0*20</t>
  </si>
  <si>
    <t>721171808R00</t>
  </si>
  <si>
    <t>Demontáž potrubí z PVC do D 114 mm</t>
  </si>
  <si>
    <t>střecha U2 vč. potrubí nerez proti zatékání:2*1,50</t>
  </si>
  <si>
    <t>725</t>
  </si>
  <si>
    <t>Zařizovací předměty</t>
  </si>
  <si>
    <t>725299101R00</t>
  </si>
  <si>
    <t>Montáž koupelnových doplňků - mýdelníků, držáků ap</t>
  </si>
  <si>
    <t>mýdelníky, schránka na toal.papír:13*5*2</t>
  </si>
  <si>
    <t>háčky na ruční a kartáč  wc:13*5*2</t>
  </si>
  <si>
    <t>725989101R00</t>
  </si>
  <si>
    <t>Montáž dvířek plastových</t>
  </si>
  <si>
    <t>poznámka 5 2. Np:13</t>
  </si>
  <si>
    <t>3,4,5,6 Np:13*4</t>
  </si>
  <si>
    <t>551-3a</t>
  </si>
  <si>
    <t>13*5</t>
  </si>
  <si>
    <t>554</t>
  </si>
  <si>
    <t>642-3b</t>
  </si>
  <si>
    <t>Dávkovač tekuteho mýdla bílý tlačný mechanismus</t>
  </si>
  <si>
    <t>642-3c</t>
  </si>
  <si>
    <t>Toaletní kartáč kotvený na stěnu  bílý plast -chro</t>
  </si>
  <si>
    <t>642-3d</t>
  </si>
  <si>
    <t>Zásobník toaletního papíru kovový komaxit bílý</t>
  </si>
  <si>
    <t>642-3e</t>
  </si>
  <si>
    <t>Polička do sprchového koutu dod a mont</t>
  </si>
  <si>
    <t>55347623</t>
  </si>
  <si>
    <t>Dvířka revizní se zámkem bílá 250x350 mm</t>
  </si>
  <si>
    <t>998725103R00</t>
  </si>
  <si>
    <t xml:space="preserve">Přesun hmot pro zařizovací předměty, výšky do 24 m </t>
  </si>
  <si>
    <t>766</t>
  </si>
  <si>
    <t>Konstrukce truhlářské</t>
  </si>
  <si>
    <t>766669111R00</t>
  </si>
  <si>
    <t>Dokování závěsů na universální zárubeň, 1křídlové</t>
  </si>
  <si>
    <t>stávvající dveře byly vyvěšeny :</t>
  </si>
  <si>
    <t>a uskladněny po provedených stav. prací:</t>
  </si>
  <si>
    <t>zpět zavěsit a dokovat společně :</t>
  </si>
  <si>
    <t>se samozavíračem:70</t>
  </si>
  <si>
    <t>pro všechny nové dveře D3,D4,D5,D6:</t>
  </si>
  <si>
    <t>počet dle schema:55*2+40+25</t>
  </si>
  <si>
    <t>766669117R00</t>
  </si>
  <si>
    <t>Dokování samozavírače na ocelovou zárubeň</t>
  </si>
  <si>
    <t>na stávající dveře:35*2</t>
  </si>
  <si>
    <t>766670021R00</t>
  </si>
  <si>
    <t>2*55+40+25</t>
  </si>
  <si>
    <t>766812840R00</t>
  </si>
  <si>
    <t>Demontáž kuchyňských linek do 2,1 m</t>
  </si>
  <si>
    <t>M 2026:1</t>
  </si>
  <si>
    <t>3,4,5,6. Np:4</t>
  </si>
  <si>
    <t>54917-99</t>
  </si>
  <si>
    <t>Dveřní zarážka dod a mont</t>
  </si>
  <si>
    <t>51*5</t>
  </si>
  <si>
    <t>642-3f</t>
  </si>
  <si>
    <t>Odkládací prostor vč. skřínky  dod a mont</t>
  </si>
  <si>
    <t>(7,+5,)*5</t>
  </si>
  <si>
    <t>642-3g</t>
  </si>
  <si>
    <t>Dodávka a osazení chladničky vč. dopravného objem 150L</t>
  </si>
  <si>
    <t>766-1</t>
  </si>
  <si>
    <t>šatní skřín třídílná  s dvěma zasuvkami,uchyty kov kotvit do stěny  dod a mont.</t>
  </si>
  <si>
    <t>2. Np:24</t>
  </si>
  <si>
    <t>3,4,5,6Np:24*4</t>
  </si>
  <si>
    <t>766-2</t>
  </si>
  <si>
    <t>Botník s šatním panelem dod a mont</t>
  </si>
  <si>
    <t>3,4,5,6 Np:24*4</t>
  </si>
  <si>
    <t>766-3</t>
  </si>
  <si>
    <t>Kuchynská linka pravá  dl.1,90+0,60m pravá bez dřezu a varné desky dod a mont</t>
  </si>
  <si>
    <t>2. Np:7</t>
  </si>
  <si>
    <t>3,4,5,6:4*7</t>
  </si>
  <si>
    <t>766-4</t>
  </si>
  <si>
    <t>Kuchynská linka 1800+600 levá dod a mont bez dřezu ,baterie a varné desky</t>
  </si>
  <si>
    <t>2. Np:5</t>
  </si>
  <si>
    <t>3,4,5,6:5,*4</t>
  </si>
  <si>
    <t>766-5</t>
  </si>
  <si>
    <t>Kuchynská linka rohová atyp.350+1500+1600 vez varné desky,baterie ,dřezu dod a mont</t>
  </si>
  <si>
    <t>766-6</t>
  </si>
  <si>
    <t>Dveřní zarážka  dod a mont.</t>
  </si>
  <si>
    <t>2. Np:51</t>
  </si>
  <si>
    <t>3,4,5,6 np:51*4</t>
  </si>
  <si>
    <t>766-7</t>
  </si>
  <si>
    <t>Varná deska dvouplotýnková vč. montáže</t>
  </si>
  <si>
    <t>54914620</t>
  </si>
  <si>
    <t>Dveřní kování PRAKTIK klíč Cr</t>
  </si>
  <si>
    <t>2,0*55+40+25</t>
  </si>
  <si>
    <t>54917015</t>
  </si>
  <si>
    <t>Zavírač dveří hydraulický R 12  č.12  zlatá bronz</t>
  </si>
  <si>
    <t>pro dveře D1 a D2 -stávající :</t>
  </si>
  <si>
    <t>dveře :35*2</t>
  </si>
  <si>
    <t>54926002</t>
  </si>
  <si>
    <t>Zámek zadlabací vložk. bezp. K 102 P/L PP</t>
  </si>
  <si>
    <t>pro nové dveře:2,0*55</t>
  </si>
  <si>
    <t>54926066</t>
  </si>
  <si>
    <t>Zámek stavební obyčejný typ K 103 (60 mm) L/P BZn</t>
  </si>
  <si>
    <t>pro dveře D5 a D6:40+25</t>
  </si>
  <si>
    <t>61164922</t>
  </si>
  <si>
    <t>dle výpisu a schema:</t>
  </si>
  <si>
    <t>D5:40</t>
  </si>
  <si>
    <t>D6:25</t>
  </si>
  <si>
    <t>61164923</t>
  </si>
  <si>
    <t>nové dveře určené do školských :</t>
  </si>
  <si>
    <t>zařízení:</t>
  </si>
  <si>
    <t>D3 a D4:55*2</t>
  </si>
  <si>
    <t>998766203R00</t>
  </si>
  <si>
    <t xml:space="preserve">Přesun hmot pro truhlářské konstr., výšky do 24 m </t>
  </si>
  <si>
    <t>771</t>
  </si>
  <si>
    <t>Podlahy z dlaždic a obklady</t>
  </si>
  <si>
    <t>771101116R00</t>
  </si>
  <si>
    <t>Vyrovnání podkladů samonivel. hmotou tl. do 30 mm</t>
  </si>
  <si>
    <t>skladba S03 2. Np,3,4,5,6Np:309,80</t>
  </si>
  <si>
    <t>ve sprše nebude vyrovnání stěrkou:</t>
  </si>
  <si>
    <t>je spádový beton:</t>
  </si>
  <si>
    <t>771111121R00</t>
  </si>
  <si>
    <t>Montáž podlahových lišt dilatačních</t>
  </si>
  <si>
    <t>chodba 2. Np:11,*2,05</t>
  </si>
  <si>
    <t>3,4,5,6 np:22,50*4</t>
  </si>
  <si>
    <t>chodba schodiště 2. np:3,24</t>
  </si>
  <si>
    <t>3,4,5,6:3,24*4</t>
  </si>
  <si>
    <t>771111122R00</t>
  </si>
  <si>
    <t>Montáž podlahových lišt přechodových</t>
  </si>
  <si>
    <t>mezi dveře vinyl dlažba:0,70*13</t>
  </si>
  <si>
    <t>předsín-koupelna:</t>
  </si>
  <si>
    <t>3.4.5,6.Np:</t>
  </si>
  <si>
    <t>9,10*4</t>
  </si>
  <si>
    <t>chodba-schodiště:3,24</t>
  </si>
  <si>
    <t>771445014R00</t>
  </si>
  <si>
    <t>Obklad soklíků hutných, rovných,tmel,v.do 100 mm</t>
  </si>
  <si>
    <t>prádelna :(2,75+5,01+2,75+2,0*0,25)-0,8</t>
  </si>
  <si>
    <t>771479001R00</t>
  </si>
  <si>
    <t>Řezání dlaždic keramických pro soklíky</t>
  </si>
  <si>
    <t>771575107RZ1</t>
  </si>
  <si>
    <t>Montáž podlah keram.,režné hladké, tmel, 20x20 cm bez materiálu</t>
  </si>
  <si>
    <t>ve sprchách 2. Np skladba  SO4:0,80*0,90*13</t>
  </si>
  <si>
    <t>3,4,5,6. Np:9,828*4</t>
  </si>
  <si>
    <t>771575109RZ1</t>
  </si>
  <si>
    <t>Montáž podlah keram.,hladké, tmel, 30x30 cm bez materiálu</t>
  </si>
  <si>
    <t>koupelny bez sprch skladba SO3:</t>
  </si>
  <si>
    <t>m 2041,1:4,76</t>
  </si>
  <si>
    <t>m 2038,1:4,68</t>
  </si>
  <si>
    <t>m 2034,1:4,93</t>
  </si>
  <si>
    <t>m 2031,1:4,83</t>
  </si>
  <si>
    <t>m 2029.1:4,51</t>
  </si>
  <si>
    <t>m 2026.1:4,56</t>
  </si>
  <si>
    <t>m 2023.1:4,74</t>
  </si>
  <si>
    <t>m 2020.1:4,73</t>
  </si>
  <si>
    <t>m 2016.1:4,73</t>
  </si>
  <si>
    <t>m 2013.1:4,64</t>
  </si>
  <si>
    <t>m 2010.1:4,79</t>
  </si>
  <si>
    <t>m 2007.1:4,72</t>
  </si>
  <si>
    <t>odpočet plochy sprchy:-0,80*0,9*13</t>
  </si>
  <si>
    <t>prádelna m 2036:14,46</t>
  </si>
  <si>
    <t>3,4,5,6. Np:47,26*4+14,76*4</t>
  </si>
  <si>
    <t>59760-1</t>
  </si>
  <si>
    <t>Lišta přechodvá-dlažba-vinyl</t>
  </si>
  <si>
    <t>61,75*1,05</t>
  </si>
  <si>
    <t>59760172.A</t>
  </si>
  <si>
    <t>Profil dilatační široký podlahový vulkanisovaný kovový profil s etylen propylenovou vložkou</t>
  </si>
  <si>
    <t>128,75*1,05</t>
  </si>
  <si>
    <t>59764202</t>
  </si>
  <si>
    <t>Dlažba  333/333x8 mm protiskluzná R9/A oranžová</t>
  </si>
  <si>
    <t>309,80*1,05</t>
  </si>
  <si>
    <t>soklík:10,21*0,30/2*1,10</t>
  </si>
  <si>
    <t>59764231</t>
  </si>
  <si>
    <t>Dlažba  198/198/9 mm protiskluzna R13/C/V3</t>
  </si>
  <si>
    <t>ve sprchách:0,80*0,90*13*1,05</t>
  </si>
  <si>
    <t>3,4,5,6Np:9,82*4*1,05</t>
  </si>
  <si>
    <t>23153332</t>
  </si>
  <si>
    <t>Silikon sanitární   bílý 310 ml</t>
  </si>
  <si>
    <t>58581721.A</t>
  </si>
  <si>
    <t>samonivelační podlahová hmota</t>
  </si>
  <si>
    <t>dle skladby SO3 6mm:236,30*1,60*6</t>
  </si>
  <si>
    <t>58583200.A</t>
  </si>
  <si>
    <t>lepicí cementový tmel c1FT</t>
  </si>
  <si>
    <t>309,80*6</t>
  </si>
  <si>
    <t>pro soklík:10,21*0,10*6</t>
  </si>
  <si>
    <t>48,672*6</t>
  </si>
  <si>
    <t>58583205.A</t>
  </si>
  <si>
    <t>cementová spárovací hmota protiplísnová,antibakte CG2W</t>
  </si>
  <si>
    <t>309,80*0,6</t>
  </si>
  <si>
    <t>10,21*0,10*0,6</t>
  </si>
  <si>
    <t>48,672*0,6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</si>
  <si>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</si>
  <si>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</si>
  <si>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</si>
  <si>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</si>
  <si>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</si>
  <si>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</si>
  <si>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2. Np-plochy dle legendy na výkrese:</t>
  </si>
  <si>
    <t>m 2046,2045,2045,2043,2042:14,55+14,26+14,30+14,30+14,30</t>
  </si>
  <si>
    <t>m 2041,2040,2039,2038,2037,2036,2035:14,62+14,13+13,79+14,49+14,25+14,75+14,17</t>
  </si>
  <si>
    <t>m 2025,2024,2023,2022,2021,2020,2019:14,42+14,24+14,35+14,21+14,33</t>
  </si>
  <si>
    <t>14,31+14,57</t>
  </si>
  <si>
    <t>m 2017,2016,2015,2014,2013,:14,24+14,32+14,30+14,33+14,12</t>
  </si>
  <si>
    <t>m 2012,2011,2010,2009,2008:14,19+14,45+14,62+14,79+14,58</t>
  </si>
  <si>
    <t>m 2007,2006:14,14+14,59</t>
  </si>
  <si>
    <t>m 2033:25,74</t>
  </si>
  <si>
    <t>odpočet dlažeb v předsínkách pokojů:-101,86</t>
  </si>
  <si>
    <t>101,86:</t>
  </si>
  <si>
    <t>3,4,5,6Np 376,01x4:376,01*4</t>
  </si>
  <si>
    <t>776</t>
  </si>
  <si>
    <t>Podlahy povlakové</t>
  </si>
  <si>
    <t>776101115R00</t>
  </si>
  <si>
    <t>Vyrovnání podkladů samonivelační hmotou</t>
  </si>
  <si>
    <t>2. np skladba So1 a So2:</t>
  </si>
  <si>
    <t>skladba SO1:</t>
  </si>
  <si>
    <t>m 2004 chodba:140,43</t>
  </si>
  <si>
    <t>m 2006 ,2008,2009,2011,2012:14,76+14,82+15,45+14,66+14,56</t>
  </si>
  <si>
    <t>m 2014,2015,2017,2019,2021:14,66+14,71+14,70+15,0+14,67</t>
  </si>
  <si>
    <t>m 2022,2024,2025,2027,2028:14,62+14,67+14,61+14,66+14,64</t>
  </si>
  <si>
    <t>m 2030,2031,3:16,68+13,82</t>
  </si>
  <si>
    <t>m 2033,2035,2037,2039:14,56+14,76+14,11+14,82</t>
  </si>
  <si>
    <t>m 2040,2042,2043,:14,66+14,61+14,76</t>
  </si>
  <si>
    <t>skladba SO2:</t>
  </si>
  <si>
    <t>m2007,2,2010,2,2013,2:8,81+8,93+8,69</t>
  </si>
  <si>
    <t>m 2016,2,2020,2,2023,2:8,84+8,84+8,84</t>
  </si>
  <si>
    <t>m 2026,2,2029,2,2031,2:8,57+8,48+5,29</t>
  </si>
  <si>
    <t>m 2034,2,2038,2,2041,2,2044,2:9,13+8,73+8,86+8,89</t>
  </si>
  <si>
    <t>3,4,5,6 Np:605,30*4</t>
  </si>
  <si>
    <t>776101121R00</t>
  </si>
  <si>
    <t>Provedení penetrace podkladu</t>
  </si>
  <si>
    <t>776431100R00</t>
  </si>
  <si>
    <t>Lepení podlahových soklíků k vinylovým podlahám</t>
  </si>
  <si>
    <t>m 2044:2,0*(2,86+2,96)-0,8*2-0,7</t>
  </si>
  <si>
    <t>m 2043:2,0*(5,01+2,85)*2-0,8</t>
  </si>
  <si>
    <t>m 2042:2,0*(5,01+2,85)-0,8</t>
  </si>
  <si>
    <t>m 2041,2:2,0*(2,85+2,96)-0,8*2-0,70</t>
  </si>
  <si>
    <t>m 2040:2,0*(2,85+5,01)-0,8</t>
  </si>
  <si>
    <t>m 2039:2*(2,85+5,01)-0,8</t>
  </si>
  <si>
    <t>m 2038.2:2,0*(2,96+2,81)-3,0*0,8-0,7</t>
  </si>
  <si>
    <t>m 2037:2,0*(2,85+5,01)-0,8*1,97</t>
  </si>
  <si>
    <t>m 2036 prádelna je dlažba:0</t>
  </si>
  <si>
    <t>m 2035:2,0*(2,85+5,01)-0,8</t>
  </si>
  <si>
    <t>m 2034.2:2,0*(2,94+2,96)-0,8*3-0,7</t>
  </si>
  <si>
    <t>m 2033:2,0*(2,85+5,01)-0,8</t>
  </si>
  <si>
    <t>m 2031,2:0,30+0,8+1,185+0,30</t>
  </si>
  <si>
    <t>m 2031,3:2,0*(6,28+2,20)-0,8</t>
  </si>
  <si>
    <t>m 2030:2,0*(5,01+3,25)-0,8</t>
  </si>
  <si>
    <t>m 2029.2:2,0*(2,96+2,72)-0,8*3-0,7</t>
  </si>
  <si>
    <t>m 2028:2,0*(2,85+5,01)-0,8</t>
  </si>
  <si>
    <t>m 2027:2,0*(2,85+5,01)-0,8</t>
  </si>
  <si>
    <t>m 2026.2:2,0*(2,75+2,96)-3,0*0,8-0,7</t>
  </si>
  <si>
    <t>m 2025:2,0*(2,85+5,01)-0,8</t>
  </si>
  <si>
    <t>m 2024:2,0*(2,85+5,01)-0,8</t>
  </si>
  <si>
    <t>m 2023:2,0*(2,84+2,96)-3,0*0,8-0,70</t>
  </si>
  <si>
    <t>m 2022:2,0*(2,85+5,01)-0,8</t>
  </si>
  <si>
    <t>m 2021:2,0*(2,85+5,01)-0,8</t>
  </si>
  <si>
    <t>m 2020.2:2,0*(2,84+2,96)-0,8*3-0,70</t>
  </si>
  <si>
    <t>m 2019:2,0*(2,85+5,01)-0,8</t>
  </si>
  <si>
    <t>m 2017:2,0*(2,86+5,01)-0,8</t>
  </si>
  <si>
    <t>m 2016.2:2,0*(2,84+2,96)-3,0*0,8-0,70</t>
  </si>
  <si>
    <t>m 2015:2*(2,85+5,01)-0,8</t>
  </si>
  <si>
    <t>m 2014:2,0*(2,86+5,01)-0,8</t>
  </si>
  <si>
    <t>m 2013.2:2,0*(2,96+2,79)-3,0*0,8-0,7</t>
  </si>
  <si>
    <t>m 2012:2,0*(2,85+5,01)-0,8</t>
  </si>
  <si>
    <t>m 2011:2,0*(2,85+5,01)-0,8</t>
  </si>
  <si>
    <t>m 2010.2:2,0*(2,87+2,96)-3,0*0,8-0,7</t>
  </si>
  <si>
    <t>m 2009:2,0*(2,85+5,01)-0,8</t>
  </si>
  <si>
    <t>m 2008:2,0*(2,85+5,01)-0,8</t>
  </si>
  <si>
    <t>m 2007:2,0*(2,96+2,83)-0,8*3-0,7</t>
  </si>
  <si>
    <t>m 2006:2,0*(2,85+5,01)-0,8</t>
  </si>
  <si>
    <t>chodba 2004:2,0*(66,91+2,05)-15*0,8</t>
  </si>
  <si>
    <t>-3,24-1,70</t>
  </si>
  <si>
    <t>3,4,5,6 Np:601,989*4</t>
  </si>
  <si>
    <t>776511810R00</t>
  </si>
  <si>
    <t>Odstranění PVC a koberců lepených bez podložky</t>
  </si>
  <si>
    <t>2. Np pruh uprostřed místnosti:</t>
  </si>
  <si>
    <t>m 2046-2035:1,50*3,85*12</t>
  </si>
  <si>
    <t>m 2030:2,0*1,50*3,96</t>
  </si>
  <si>
    <t>m 2025-2019:1,50*3,85*7</t>
  </si>
  <si>
    <t>m 2017-2006:1,50*3,85*12</t>
  </si>
  <si>
    <t>chodba  n 2004:140,43</t>
  </si>
  <si>
    <t>xxxx 331,335m2:</t>
  </si>
  <si>
    <t>3,4,5,6,Np:331,335*4</t>
  </si>
  <si>
    <t>776521200R00</t>
  </si>
  <si>
    <t>Lepení povlak.podlah, dílce PVC a vinyl, lepidlem bez lepidla</t>
  </si>
  <si>
    <t>284-1299</t>
  </si>
  <si>
    <t>Soklík pro vinylové podlahy</t>
  </si>
  <si>
    <t>3009,94*1,05</t>
  </si>
  <si>
    <t>28410245</t>
  </si>
  <si>
    <t>Podlahovina vinyl  608x608x1,7 mm homogenní</t>
  </si>
  <si>
    <t>3100,30*1,10</t>
  </si>
  <si>
    <t>58591</t>
  </si>
  <si>
    <t>Dispersní lepidlo</t>
  </si>
  <si>
    <t>0,30*3100,30</t>
  </si>
  <si>
    <t>58592</t>
  </si>
  <si>
    <t>Kontaktní lepidlo</t>
  </si>
  <si>
    <t>0,04*3100,30</t>
  </si>
  <si>
    <t>58593</t>
  </si>
  <si>
    <t>Montážní lepidlo</t>
  </si>
  <si>
    <t>0,03*3100,30</t>
  </si>
  <si>
    <t>77610-11</t>
  </si>
  <si>
    <t>Brošení a penetrace -příprava podkladu</t>
  </si>
  <si>
    <t>23596008</t>
  </si>
  <si>
    <t>Stěrka vyrovnávací  pro podlahy</t>
  </si>
  <si>
    <t>na tl. 17mm skladba So01, a So02:3100,30*1,60*17</t>
  </si>
  <si>
    <t>998776203R00</t>
  </si>
  <si>
    <t xml:space="preserve">Přesun hmot pro podlahy povlakové, výšky do 24 m </t>
  </si>
  <si>
    <t>781</t>
  </si>
  <si>
    <t>Obklady keramické</t>
  </si>
  <si>
    <t>781101111R00</t>
  </si>
  <si>
    <t>Vyrovnání podkladu maltou ze SMS tl. do 7 mm</t>
  </si>
  <si>
    <t>1345,8245</t>
  </si>
  <si>
    <t>781101210RT1</t>
  </si>
  <si>
    <t>Penetrace podkladu pod obklady</t>
  </si>
  <si>
    <t>prádelna 2. Np:5,01*1,50+0,57*1,50</t>
  </si>
  <si>
    <t>3,4,5,6. Np:8,37*4</t>
  </si>
  <si>
    <t>781111121R00</t>
  </si>
  <si>
    <t>Montáž lišt rohových, vanových a dilatačních</t>
  </si>
  <si>
    <t>rohy ve sprchách:13*2*2,40</t>
  </si>
  <si>
    <t>na přizdívce 1,925*:1,925*12</t>
  </si>
  <si>
    <t>rohy u okna:0,50*2*12</t>
  </si>
  <si>
    <t>v kuchyních linka:(0,60+1,50)*13</t>
  </si>
  <si>
    <t>3,4,5,6. Np:124,80*4</t>
  </si>
  <si>
    <t>prádelna na přizdívce :5,01+0,57</t>
  </si>
  <si>
    <t>3,4,5,6. Np:5,58*4</t>
  </si>
  <si>
    <t>781210121R00</t>
  </si>
  <si>
    <t>Obkládání stěn obkl. pórovin. do tmele do 150x150 cena neobsahuje tmel</t>
  </si>
  <si>
    <t>Bunka 9 m 2031.1:</t>
  </si>
  <si>
    <t>m 2031.2 kuch. linka:0,60*(1,505+2,05)</t>
  </si>
  <si>
    <t>0,95*1,50</t>
  </si>
  <si>
    <t>3.4,5,6 Np:47,376*4</t>
  </si>
  <si>
    <t>781230121R00</t>
  </si>
  <si>
    <t>Obkládání stěn vnitř.keram. do tmele do 300x300 mm v ceně obsažen tmel</t>
  </si>
  <si>
    <t>3.4,5,6 Np:213,4189*4</t>
  </si>
  <si>
    <t>prádelna na předstěně m 2036.1:5,01*1,50+5,01*0,10</t>
  </si>
  <si>
    <t>3,4,5,6. Np:8,016*4</t>
  </si>
  <si>
    <t>spotřeba 4kg/m2:1345,8245*4</t>
  </si>
  <si>
    <t>58583201.A</t>
  </si>
  <si>
    <t>lepicí cementový tmel</t>
  </si>
  <si>
    <t>pro vyrovnání pod obklad cca 1,60kg/1mm:1345,8245*1,60*3</t>
  </si>
  <si>
    <t>58583206.A</t>
  </si>
  <si>
    <t>cementová spárovací hmota antibakterialní</t>
  </si>
  <si>
    <t>1107,17*0,6</t>
  </si>
  <si>
    <t>236,88*0,6</t>
  </si>
  <si>
    <t>59760102.A</t>
  </si>
  <si>
    <t>Lišta rohová plastová na obklad ukončovací 8 mm</t>
  </si>
  <si>
    <t>651,90*1,05</t>
  </si>
  <si>
    <t>59781345</t>
  </si>
  <si>
    <t>Obkládačka   14,8x14,8 bílá mat</t>
  </si>
  <si>
    <t>236,88*1,05</t>
  </si>
  <si>
    <t>597813700</t>
  </si>
  <si>
    <t>Obkládačka  250x330x7 mm</t>
  </si>
  <si>
    <t>1107,17*1,05</t>
  </si>
  <si>
    <t>998781203R00</t>
  </si>
  <si>
    <t xml:space="preserve">Přesun hmot pro obklady keramické, výšky do 24 m </t>
  </si>
  <si>
    <t>783</t>
  </si>
  <si>
    <t>Nátěry</t>
  </si>
  <si>
    <t>783201811R00</t>
  </si>
  <si>
    <t>Odstranění nátěrů z kovových konstrukcí oškrábáním</t>
  </si>
  <si>
    <t>stávající zárubně:70*(2,0*1,97+0,80)*(0,16+2,0*0,05)</t>
  </si>
  <si>
    <t>783293002R00</t>
  </si>
  <si>
    <t>Nátěr kovových konstr.disperz. z +2x email</t>
  </si>
  <si>
    <t>zárubně  nové:110*(2,0*1,97+0,80)*(0,16+2,0*0,05)</t>
  </si>
  <si>
    <t>65*(2,0*1,97+0,70)*(0,125+2,0*0,05)</t>
  </si>
  <si>
    <t>784</t>
  </si>
  <si>
    <t>Malby</t>
  </si>
  <si>
    <t>784111101R00</t>
  </si>
  <si>
    <t>Penetrace podkladu nátěrem  1 x</t>
  </si>
  <si>
    <t>2. Np okna se neodpočítávají:</t>
  </si>
  <si>
    <t>dveře jsou odpočteny jen v chodbě:</t>
  </si>
  <si>
    <t>schodiště 2001 vč. stropu:3,20*(4,85+7,55)*2+34,47</t>
  </si>
  <si>
    <t>-3,24*2,05</t>
  </si>
  <si>
    <t>okna se neodpočítavají:</t>
  </si>
  <si>
    <t>m 2002:2,77*(1,50+1,50)*2+2,28</t>
  </si>
  <si>
    <t>m 2006nad obkladem:1,30*(1,45+1,50)*2+2,31</t>
  </si>
  <si>
    <t>m 2004:2,77*(66,73+2,05)*2+140,43</t>
  </si>
  <si>
    <t>odpočet dveří:-0,8*1,97*14-0,6*2*1,97</t>
  </si>
  <si>
    <t>m 2006:2,77*(5,01+2,85)*2+14,76</t>
  </si>
  <si>
    <t>m 2007,2:2,77*(2,96+2,83)*2+8,81</t>
  </si>
  <si>
    <t>odpočet obkkadu:-1,91*0,60-1,50*1,50</t>
  </si>
  <si>
    <t>m 2007.1:1,30*(0,65+1,925+2,43+0,80+0,80)</t>
  </si>
  <si>
    <t>0,40*(0,90+0,90)+0,70*0,8</t>
  </si>
  <si>
    <t>strop:4,72</t>
  </si>
  <si>
    <t>m 2008:2,77*(5,01+2,85)*2+14,82</t>
  </si>
  <si>
    <t>m 2009:2,77*(5,01+2,86)*2+15,45</t>
  </si>
  <si>
    <t>m 2010.2 odpočet obkladu:2,77*(2,96+2,87)*2+8,93</t>
  </si>
  <si>
    <t>-1,91*0,60-1,25*1,50</t>
  </si>
  <si>
    <t>m 2010,1 nad obkladem:1,30*(0,55+1,92+2,47+0,895+0,80)</t>
  </si>
  <si>
    <t>nad sprchou:0,40*(0,90+0,90)</t>
  </si>
  <si>
    <t>nad dveřmi+ strop:0,80*0,70+4,79</t>
  </si>
  <si>
    <t>m 2011:2,77*(5,01+2,85)*2+14,66</t>
  </si>
  <si>
    <t>m 2012:2,77*(5,01+2,86)*2+14,56</t>
  </si>
  <si>
    <t>m 2013.2:2,77*(2,79+2,96)*2+8,69</t>
  </si>
  <si>
    <t>m 2013.1:1,30*(0,65+1,925+2,39+0,80+0,80)</t>
  </si>
  <si>
    <t>0,30*(0,90+0,90)+0,70*0,80</t>
  </si>
  <si>
    <t>strop:4,64</t>
  </si>
  <si>
    <t>m 2014:2,77*(5,01+2,85)*2+14,66</t>
  </si>
  <si>
    <t>m 2015:2,77*(5,01+2,86)*2+14,71</t>
  </si>
  <si>
    <t>m 2016.1:2,77*(2,96+2,84)*2</t>
  </si>
  <si>
    <t>8,84</t>
  </si>
  <si>
    <t>m 2016,2:1,30*(0,80+2,44+1,925+0,65)</t>
  </si>
  <si>
    <t>0,70*0,80</t>
  </si>
  <si>
    <t>0,30*(0,90+0,90)+4,73</t>
  </si>
  <si>
    <t>m 2017:2,77*(5,01+2,85)*2+14,70</t>
  </si>
  <si>
    <t>m 2018 schodiště:3,20*(2,50+5,15)*2-1,70*2,05</t>
  </si>
  <si>
    <t>13,13</t>
  </si>
  <si>
    <t>m 2019:2,77*(2,86+5,01)*2+15,0</t>
  </si>
  <si>
    <t>m 2020.2:2,77*(2,96+2,84)*2</t>
  </si>
  <si>
    <t>m 2020.1:1,30*(0,65+1,925+2,44+0,80+0,80)</t>
  </si>
  <si>
    <t>0,40*(0,90+0,90)+0,70*0,80</t>
  </si>
  <si>
    <t>4,73</t>
  </si>
  <si>
    <t>m 2021:2,77*(5,01+2,86)*2+14,67</t>
  </si>
  <si>
    <t>m 2022:2,77*(5,01+2,86)*2+14,62</t>
  </si>
  <si>
    <t>m 2023.2:1,30*(2,96+2,84)*2</t>
  </si>
  <si>
    <t>m 2023.1:1,30*(0,65+1,92+2,44+0,80+0,80)</t>
  </si>
  <si>
    <t>4,74</t>
  </si>
  <si>
    <t>m 2024:2,77*(5,01+2,86)*2+14,67</t>
  </si>
  <si>
    <t>m 2025:2,77*(5,01+2,85)*2+14,61</t>
  </si>
  <si>
    <t>m 2026.1:1,30*(0,65+1,925+2,35+0,80+0,8)</t>
  </si>
  <si>
    <t>0,40*(0,90+0,90)+0,7*0,80</t>
  </si>
  <si>
    <t>4,56</t>
  </si>
  <si>
    <t>m 2026.2:2,77*(2,75+2,96)*2</t>
  </si>
  <si>
    <t>-1,91*0,60-1,15*1,50</t>
  </si>
  <si>
    <t>8,57</t>
  </si>
  <si>
    <t>m 2027:2,77*(2,85+5,01)*2+14,66</t>
  </si>
  <si>
    <t>m 2028:2,77*(2,85+5,01)*2+14,64</t>
  </si>
  <si>
    <t>m 2029.2:2,77*(2,72+2,96)*2+8,48</t>
  </si>
  <si>
    <t>m 2029.1:1,30*(0,65+1,925+2,32+0,80+0,80)</t>
  </si>
  <si>
    <t>4,51</t>
  </si>
  <si>
    <t>m 2030:2,77*(5,01+3,15)*2+16,68</t>
  </si>
  <si>
    <t>m 2031.3:2,77*(1,505+3,05)*2+0,38*2,77*2</t>
  </si>
  <si>
    <t>-0,95*1,50-1,505*0,60</t>
  </si>
  <si>
    <t>5,29</t>
  </si>
  <si>
    <t>m 2031,1:1,30*(2,65+1,635+1,59+0,75)</t>
  </si>
  <si>
    <t>0,40*0,90*2+0,7*0,80</t>
  </si>
  <si>
    <t>4,83</t>
  </si>
  <si>
    <t>m 2031.3:2,77*(2,20+6,28)*2-1,30*2,22-1,47*1,45*2</t>
  </si>
  <si>
    <t>13,82</t>
  </si>
  <si>
    <t>m 2033:2,77*(2,75+5,01)*2+14,56</t>
  </si>
  <si>
    <t>m 2034.2:2,77*(2,94+2,96)*2-1,91*0,60-1,25*1,50</t>
  </si>
  <si>
    <t>9,13</t>
  </si>
  <si>
    <t>m 2034.1:1,30*(0,85+1,925+2,54+0,8+0,80)</t>
  </si>
  <si>
    <t>4,93</t>
  </si>
  <si>
    <t>m 2035:2,77*(5,01+2,85)*2+14,76</t>
  </si>
  <si>
    <t>m 2036-prádelna:2,77*(2,65+5,01+2,65)</t>
  </si>
  <si>
    <t>5,01*0,80+14,76</t>
  </si>
  <si>
    <t>m 2037:2,77*(2,75+5,01)*2+14,11</t>
  </si>
  <si>
    <t>m 2038,2:2,77*(2,96+2,81)*2</t>
  </si>
  <si>
    <t>8,73</t>
  </si>
  <si>
    <t>m 2038.1:1,30*(0,85+1,925+2,41+0,80+0,80)</t>
  </si>
  <si>
    <t>4,68</t>
  </si>
  <si>
    <t>m 2039:2,77*(5,01+2,90)*2+14,82</t>
  </si>
  <si>
    <t>m 2040:2,77*(5,01+2,86)*2+14,38</t>
  </si>
  <si>
    <t>m 2041,2:2,77*(2,85+2,96)*2</t>
  </si>
  <si>
    <t>8,86</t>
  </si>
  <si>
    <t>m 2041.1:1,30*(0,65+1,925+2,45+0,8+0,80)</t>
  </si>
  <si>
    <t>4,76</t>
  </si>
  <si>
    <t>m 2042:2,77*(5,01+2,85)*2+14,61</t>
  </si>
  <si>
    <t>m 2043:2,77*(5,01+2,85)*2+14,76</t>
  </si>
  <si>
    <t>m 2044,2:2,77*(2,96+2,86)*2</t>
  </si>
  <si>
    <t>8,89</t>
  </si>
  <si>
    <t>m 2044.1:1,30*(0,65+1,925+2,46+0,80+0,80)</t>
  </si>
  <si>
    <t>3.4,5,6 Np:2784,9328*4</t>
  </si>
  <si>
    <t>784402801R00</t>
  </si>
  <si>
    <t>Odstranění malby oškrábáním v místnosti H do 3,8 m</t>
  </si>
  <si>
    <t>m 2007,2:2,77*(2,96+2,83+2,96)+8,81</t>
  </si>
  <si>
    <t>odpočet obkladu:-1,91*0,60-1,50*1,50</t>
  </si>
  <si>
    <t>m 2007.1:1,30*(1,925+2,43)</t>
  </si>
  <si>
    <t>m 2010.2 odpočet obkladu:2,77*(2,96+2,87+2,96)+8,93</t>
  </si>
  <si>
    <t>m 2010,1 nad obkladem:1,30*(1,92+2,47)</t>
  </si>
  <si>
    <t xml:space="preserve"> strop:4,79</t>
  </si>
  <si>
    <t>m 2013.2:2,77*(2,96+2,79+2,96)+8,69</t>
  </si>
  <si>
    <t>m 2013.1:1,30*(1,925+2,39)</t>
  </si>
  <si>
    <t>m 2016.1:2,77*(2,96+2,84+2,96)</t>
  </si>
  <si>
    <t>m 2016,2:1,30*(2,44+1,925)</t>
  </si>
  <si>
    <t>m 2020.2:2,77*(2,96+2,84+2,92)</t>
  </si>
  <si>
    <t>m 2020.1:1,30*(1,925+2,44)</t>
  </si>
  <si>
    <t>m 2023.2:1,30*(2,96+2,84+2,96)</t>
  </si>
  <si>
    <t>m 2023.1:1,30*(1,92+2,44)</t>
  </si>
  <si>
    <t>m 2026.1:1,30*(1,925+2,35)</t>
  </si>
  <si>
    <t>m 2026.2:2,77*(2,75+2,96+2,96)</t>
  </si>
  <si>
    <t>m 2029.2:2,77*(2,96+2,72+2,96)+8,48</t>
  </si>
  <si>
    <t>m 2029.1:1,30*(1,925+2,32)</t>
  </si>
  <si>
    <t>m 2031.3:2,77*(1,505+3,05)+0,38*2,77*2</t>
  </si>
  <si>
    <t>m 2031,1:1,30*1,59</t>
  </si>
  <si>
    <t>0,40*0,90+0,40*0,40</t>
  </si>
  <si>
    <t>m 2031.3:2,77*(2,20+6,28+2,2)-1,30*2,22-1,47*1,45*2</t>
  </si>
  <si>
    <t>m 2034.2:2,77*(2,96+2,94+2,96)-1,91*0,60-1,25*1,50</t>
  </si>
  <si>
    <t>m 2034.1:1,30*(1,925+2,54+1,925)</t>
  </si>
  <si>
    <t>m 2038,2:2,77*(2,96+2,81+2,96)</t>
  </si>
  <si>
    <t>m 2038.1:1,30*(1,925+2,41)</t>
  </si>
  <si>
    <t>m 2041,2:2,77*(2,96+2,85+2,96)</t>
  </si>
  <si>
    <t>m 2041.1:1,30*(1,925+2,45)</t>
  </si>
  <si>
    <t>m 2044,2:2,77*(2,96+2,86+2,96)</t>
  </si>
  <si>
    <t>m 2044.1:1,30*(1,925+2,460)</t>
  </si>
  <si>
    <t>3.4,5,6 Np:2610,5935*4</t>
  </si>
  <si>
    <t>784403801R00</t>
  </si>
  <si>
    <t>Odstranění maleb omytím v místnosti H do 3,8 m</t>
  </si>
  <si>
    <t>784442001RT2</t>
  </si>
  <si>
    <t>Malba disperzní interiérová  výška do 3,8 m  1barevná, 2x nátěr, 1x penetrace</t>
  </si>
  <si>
    <t>podhledy:16,58</t>
  </si>
  <si>
    <t>784452471R00</t>
  </si>
  <si>
    <t>Malba směsí tekutou 2x,2bar.+strop, míst. do 3,8 m</t>
  </si>
  <si>
    <t>786</t>
  </si>
  <si>
    <t>Čalounické úpravy</t>
  </si>
  <si>
    <t>786622211RT1</t>
  </si>
  <si>
    <t>Žaluzie horizontální vnitřní AL lamely dodávka žaluzie ve specifikaci</t>
  </si>
  <si>
    <t>dle výpisu 01,02,03,04:300,15+21,04+10,65+14,45</t>
  </si>
  <si>
    <t>55346625</t>
  </si>
  <si>
    <t>Žaluzie horizont. interiérová 35 do 1,5 m2</t>
  </si>
  <si>
    <t>787</t>
  </si>
  <si>
    <t>Zasklívání</t>
  </si>
  <si>
    <t>787-9</t>
  </si>
  <si>
    <t>Lepení a dodávka okenní folie matové bílé na okna do socialníhu zařízení</t>
  </si>
  <si>
    <t>M21</t>
  </si>
  <si>
    <t>Elektromontáže</t>
  </si>
  <si>
    <t>210-1</t>
  </si>
  <si>
    <t>Elektromontáže viz sam. rozpočet a výkaz výměr</t>
  </si>
  <si>
    <t>M24</t>
  </si>
  <si>
    <t>Montáže vzduchotechnických zařízení</t>
  </si>
  <si>
    <t>240-1</t>
  </si>
  <si>
    <t>Vzduchotechnika-větrání viz sam. rozpočet a výkaz výměr</t>
  </si>
  <si>
    <t>D96</t>
  </si>
  <si>
    <t>Přesuny suti a vybouraných hmot</t>
  </si>
  <si>
    <t>979011111R00</t>
  </si>
  <si>
    <t>Svislá doprava suti a vybour. hmot za 2.NP a 1.PP</t>
  </si>
  <si>
    <t>130,22</t>
  </si>
  <si>
    <t>979011121R00</t>
  </si>
  <si>
    <t>Příplatek za každé další podlaží</t>
  </si>
  <si>
    <t>520,88*4</t>
  </si>
  <si>
    <t>979990109R00</t>
  </si>
  <si>
    <t>Poplatek za skládku suti - skleněné tvárnice</t>
  </si>
  <si>
    <t>31,0*0,055</t>
  </si>
  <si>
    <t>979990121R00</t>
  </si>
  <si>
    <t>Poplatek za skládku suti - asfaltové pásy</t>
  </si>
  <si>
    <t>živičná krytina:49,6885*0,006</t>
  </si>
  <si>
    <t>46,99*0,006</t>
  </si>
  <si>
    <t>979990143R00</t>
  </si>
  <si>
    <t>Poplatek za skládku suti - polystyren</t>
  </si>
  <si>
    <t>48,6385*0,0022</t>
  </si>
  <si>
    <t>979990161R00</t>
  </si>
  <si>
    <t>Poplatek za skládku suti - dřevo</t>
  </si>
  <si>
    <t>prkety:1872,93*0,025</t>
  </si>
  <si>
    <t>979990181R00</t>
  </si>
  <si>
    <t>Poplatek za skládku suti - PVC podlahová krytina</t>
  </si>
  <si>
    <t>1656,675*0,001</t>
  </si>
  <si>
    <t>979999998R00</t>
  </si>
  <si>
    <t>Poplatek za skládku suti 5% příměsí</t>
  </si>
  <si>
    <t>651,1064</t>
  </si>
  <si>
    <t>odpočet živičné krytiny:-(49,6885+46,99)*0,006</t>
  </si>
  <si>
    <t>odpočet tep. izolace střecha:-48,6385*0,0022</t>
  </si>
  <si>
    <t>vlysky parkety -dřevo:-1872,93*0,025</t>
  </si>
  <si>
    <t>Pvc krytina:-1656,675*0,001</t>
  </si>
  <si>
    <t>skleněné tvárnice:-32*0,055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</si>
  <si>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</si>
  <si>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</si>
  <si>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</si>
  <si>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</si>
  <si>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</si>
  <si>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</si>
  <si>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</si>
  <si>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</si>
  <si>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</si>
  <si>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</si>
  <si>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</si>
  <si>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</si>
  <si>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</si>
  <si>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</si>
  <si>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</si>
  <si>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 xml:space="preserve">  V případě ojedinělého použití obchodních názvůve specifikacích se jedná o pouzeo příklady kvalitativního -technického 
standartu provedení (výrobku,materialu) nikterak neznemožnujícího použití i jiných kvalitativně  i technicky obdobných (srovnatelných řešení.
  Uchazeč je povinen se podrobně seznámit ,při ocenování výkazu výměr ,s projektovou dokumentací ,kde je detailnější specifikace výrobků a materialů a řemesel,technologií a pod.
 Tyto údaje je uchazeč povinen zohlednit při tvorbě cen jednotlivých položek rozpočtu. </t>
  </si>
  <si>
    <t>MENHIR projekt.s.r.o.</t>
  </si>
  <si>
    <t>háčky na oděvy a ručníky</t>
  </si>
  <si>
    <t>735</t>
  </si>
  <si>
    <t>Otopná tělesa</t>
  </si>
  <si>
    <t>735121810R00</t>
  </si>
  <si>
    <t>735494811R00</t>
  </si>
  <si>
    <t>Vypuštění vody z otopných těles</t>
  </si>
  <si>
    <t>7351910R00</t>
  </si>
  <si>
    <t>Napuštění vody do otopného systému</t>
  </si>
  <si>
    <t>735192912R00</t>
  </si>
  <si>
    <t>Zpětná montáž otopných těles z článků</t>
  </si>
  <si>
    <t>735-01</t>
  </si>
  <si>
    <t>783401811R00</t>
  </si>
  <si>
    <t>Odstranění nátěru z potrubí DN do 50mm</t>
  </si>
  <si>
    <t>Stoupací potrubí otopné soustavy: 36*18</t>
  </si>
  <si>
    <t>783201821R00</t>
  </si>
  <si>
    <t>Odstranění nátěrů z kovových konstrukcí opálením</t>
  </si>
  <si>
    <t>(12*5)*5</t>
  </si>
  <si>
    <t>Revize otopného systému</t>
  </si>
  <si>
    <t>Demontáž otopných těles článkových + uložení</t>
  </si>
  <si>
    <t>Otopná tělesa: 36*5*5</t>
  </si>
  <si>
    <t>735128110R00</t>
  </si>
  <si>
    <t>Tlakové zkoušky těles článkových</t>
  </si>
  <si>
    <t>783392220R00</t>
  </si>
  <si>
    <t>Nátěr disperzní radiátorových článků 1x+2x email, OT + armatury</t>
  </si>
  <si>
    <t>Zrcadlo nerez  nerozbitné 1425/700 vč. nalepení dod a mont</t>
  </si>
  <si>
    <t>13*5+13*4*5</t>
  </si>
  <si>
    <t>D6+D5: 65</t>
  </si>
  <si>
    <t>neoceňovat</t>
  </si>
  <si>
    <t>duplicitní</t>
  </si>
  <si>
    <t>Dveře vnitř. lamino plné 1kř.  70x197, vč. D+M</t>
  </si>
  <si>
    <t>Dveře vnitř. lamino plné 1kř.  80x197, vč D+M</t>
  </si>
  <si>
    <t>Montáž kliky a štítku, vč. zámku</t>
  </si>
  <si>
    <t>Poplatek za skládku suti - dřevo-nábytku investor upřesní při výstavbě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</si>
</sst>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3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40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5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0" fontId="7" fillId="0" borderId="59" xfId="1" applyFont="1" applyFill="1" applyBorder="1" applyAlignment="1">
      <alignment horizontal="center" vertical="top"/>
    </xf>
    <xf numFmtId="0" fontId="4" fillId="0" borderId="56" xfId="1" applyFont="1" applyFill="1" applyBorder="1" applyAlignment="1">
      <alignment horizontal="center"/>
    </xf>
    <xf numFmtId="166" fontId="2" fillId="0" borderId="0" xfId="0" applyNumberFormat="1" applyFont="1"/>
    <xf numFmtId="4" fontId="7" fillId="4" borderId="59" xfId="1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49" fontId="14" fillId="5" borderId="60" xfId="1" applyNumberFormat="1" applyFont="1" applyFill="1" applyBorder="1" applyAlignment="1">
      <alignment horizontal="left" wrapText="1"/>
    </xf>
    <xf numFmtId="49" fontId="15" fillId="6" borderId="61" xfId="0" applyNumberFormat="1" applyFont="1" applyFill="1" applyBorder="1" applyAlignment="1">
      <alignment horizontal="left" wrapText="1"/>
    </xf>
    <xf numFmtId="4" fontId="14" fillId="5" borderId="62" xfId="1" applyNumberFormat="1" applyFont="1" applyFill="1" applyBorder="1" applyAlignment="1">
      <alignment horizontal="right" wrapText="1"/>
    </xf>
    <xf numFmtId="0" fontId="20" fillId="0" borderId="59" xfId="1" applyFont="1" applyBorder="1" applyAlignment="1">
      <alignment horizontal="center" vertical="top"/>
    </xf>
    <xf numFmtId="49" fontId="20" fillId="0" borderId="59" xfId="1" applyNumberFormat="1" applyFont="1" applyBorder="1" applyAlignment="1">
      <alignment horizontal="left" vertical="top"/>
    </xf>
    <xf numFmtId="0" fontId="20" fillId="0" borderId="59" xfId="1" applyFont="1" applyBorder="1" applyAlignment="1">
      <alignment vertical="top" wrapText="1"/>
    </xf>
    <xf numFmtId="49" fontId="20" fillId="0" borderId="59" xfId="1" applyNumberFormat="1" applyFont="1" applyBorder="1" applyAlignment="1">
      <alignment horizontal="center" shrinkToFit="1"/>
    </xf>
    <xf numFmtId="4" fontId="20" fillId="0" borderId="59" xfId="1" applyNumberFormat="1" applyFont="1" applyBorder="1" applyAlignment="1">
      <alignment horizontal="right"/>
    </xf>
    <xf numFmtId="0" fontId="21" fillId="0" borderId="56" xfId="1" applyFont="1" applyBorder="1" applyAlignment="1">
      <alignment horizontal="center"/>
    </xf>
    <xf numFmtId="49" fontId="21" fillId="0" borderId="56" xfId="1" applyNumberFormat="1" applyFont="1" applyBorder="1" applyAlignment="1">
      <alignment horizontal="left"/>
    </xf>
    <xf numFmtId="49" fontId="20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4" fontId="20" fillId="0" borderId="59" xfId="1" applyNumberFormat="1" applyFont="1" applyFill="1" applyBorder="1" applyAlignment="1">
      <alignment horizontal="right"/>
    </xf>
    <xf numFmtId="4" fontId="20" fillId="0" borderId="59" xfId="1" applyNumberFormat="1" applyFont="1" applyFill="1" applyBorder="1" applyAlignment="1">
      <alignment horizontal="left"/>
    </xf>
    <xf numFmtId="0" fontId="7" fillId="6" borderId="59" xfId="1" applyFont="1" applyFill="1" applyBorder="1" applyAlignment="1">
      <alignment vertical="top" wrapText="1"/>
    </xf>
    <xf numFmtId="4" fontId="7" fillId="6" borderId="59" xfId="1" applyNumberFormat="1" applyFont="1" applyFill="1" applyBorder="1" applyAlignment="1">
      <alignment horizontal="right"/>
    </xf>
    <xf numFmtId="0" fontId="7" fillId="6" borderId="59" xfId="1" applyFont="1" applyFill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E16" sqref="E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0" width="9.140625" style="3"/>
    <col min="11" max="11" width="12" style="3" bestFit="1" customWidth="1"/>
    <col min="12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30.09.2015</v>
      </c>
      <c r="D2" s="6" t="str">
        <f>Rekapitulace!G2</f>
        <v>Stavební úpravy 2.-6. Np a střecha ubyt. blok A</v>
      </c>
      <c r="E2" s="5"/>
      <c r="F2" s="7" t="s">
        <v>2</v>
      </c>
      <c r="G2" s="8" t="s">
        <v>85</v>
      </c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83</v>
      </c>
      <c r="B5" s="17"/>
      <c r="C5" s="18" t="s">
        <v>84</v>
      </c>
      <c r="D5" s="19"/>
      <c r="E5" s="20"/>
      <c r="F5" s="12" t="s">
        <v>7</v>
      </c>
      <c r="G5" s="13" t="s">
        <v>86</v>
      </c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81</v>
      </c>
      <c r="B7" s="25"/>
      <c r="C7" s="26" t="s">
        <v>82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10" t="s">
        <v>1685</v>
      </c>
      <c r="D8" s="210"/>
      <c r="E8" s="211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10" t="str">
        <f>Projektant</f>
        <v>MENHIR projekt.s.r.o.</v>
      </c>
      <c r="D9" s="210"/>
      <c r="E9" s="211"/>
      <c r="F9" s="12"/>
      <c r="G9" s="34"/>
      <c r="H9" s="35"/>
    </row>
    <row r="10" spans="1:57">
      <c r="A10" s="29" t="s">
        <v>15</v>
      </c>
      <c r="B10" s="12"/>
      <c r="C10" s="210"/>
      <c r="D10" s="210"/>
      <c r="E10" s="210"/>
      <c r="F10" s="36"/>
      <c r="G10" s="37"/>
      <c r="H10" s="38"/>
    </row>
    <row r="11" spans="1:57" ht="13.5" customHeight="1">
      <c r="A11" s="29" t="s">
        <v>16</v>
      </c>
      <c r="B11" s="12"/>
      <c r="C11" s="210"/>
      <c r="D11" s="210"/>
      <c r="E11" s="210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Rekapitulace!A44</f>
        <v>Ztížené výrobní podmínky</v>
      </c>
      <c r="E15" s="58"/>
      <c r="F15" s="59"/>
      <c r="G15" s="56">
        <f>Rekapitulace!I44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Rekapitulace!A45</f>
        <v>Oborová přirážka</v>
      </c>
      <c r="E16" s="60"/>
      <c r="F16" s="61"/>
      <c r="G16" s="56">
        <f>Rekapitulace!I45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Rekapitulace!A46</f>
        <v>Přesun stavebních kapacit</v>
      </c>
      <c r="E17" s="60"/>
      <c r="F17" s="61"/>
      <c r="G17" s="56">
        <f>Rekapitulace!I46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Rekapitulace!A47</f>
        <v>Mimostaveništní doprava</v>
      </c>
      <c r="E18" s="60"/>
      <c r="F18" s="61"/>
      <c r="G18" s="56">
        <f>Rekapitulace!I47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Rekapitulace!A48</f>
        <v>Provoz investora</v>
      </c>
      <c r="E19" s="60"/>
      <c r="F19" s="61"/>
      <c r="G19" s="56">
        <f>Rekapitulace!I48</f>
        <v>0</v>
      </c>
    </row>
    <row r="20" spans="1:7" ht="15.95" customHeight="1">
      <c r="A20" s="64"/>
      <c r="B20" s="55"/>
      <c r="C20" s="56"/>
      <c r="D20" s="9" t="str">
        <f>Rekapitulace!A49</f>
        <v>Kompletační činnost (IČD)</v>
      </c>
      <c r="E20" s="60"/>
      <c r="F20" s="61"/>
      <c r="G20" s="56">
        <f>Rekapitulace!I49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Rekapitulace!A50</f>
        <v>Rezerva rozpočtu</v>
      </c>
      <c r="E21" s="60"/>
      <c r="F21" s="61"/>
      <c r="G21" s="56">
        <f>Rekapitulace!I50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3" t="s">
        <v>34</v>
      </c>
      <c r="B23" s="214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5">
        <f>C23-F32</f>
        <v>0</v>
      </c>
      <c r="G30" s="216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5">
        <f>ROUND(PRODUCT(F30,C31/100),0)</f>
        <v>0</v>
      </c>
      <c r="G31" s="216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5">
        <v>0</v>
      </c>
      <c r="G32" s="216"/>
    </row>
    <row r="33" spans="1:11">
      <c r="A33" s="83" t="s">
        <v>45</v>
      </c>
      <c r="B33" s="87"/>
      <c r="C33" s="88">
        <f>SazbaDPH2</f>
        <v>0</v>
      </c>
      <c r="D33" s="84" t="s">
        <v>46</v>
      </c>
      <c r="E33" s="61"/>
      <c r="F33" s="215">
        <f>ROUND(PRODUCT(F32,C33/100),0)</f>
        <v>0</v>
      </c>
      <c r="G33" s="216"/>
      <c r="K33" s="206"/>
    </row>
    <row r="34" spans="1:11" s="92" customFormat="1" ht="19.5" customHeight="1" thickBot="1">
      <c r="A34" s="89" t="s">
        <v>47</v>
      </c>
      <c r="B34" s="90"/>
      <c r="C34" s="90"/>
      <c r="D34" s="90"/>
      <c r="E34" s="91"/>
      <c r="F34" s="217">
        <f>ROUND(SUM(F30:F33),0)</f>
        <v>0</v>
      </c>
      <c r="G34" s="218"/>
    </row>
    <row r="36" spans="1:11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11" ht="14.25" customHeight="1">
      <c r="A37" s="93"/>
      <c r="B37" s="209" t="s">
        <v>1684</v>
      </c>
      <c r="C37" s="209"/>
      <c r="D37" s="209"/>
      <c r="E37" s="209"/>
      <c r="F37" s="209"/>
      <c r="G37" s="209"/>
      <c r="H37" s="3" t="s">
        <v>6</v>
      </c>
    </row>
    <row r="38" spans="1:11" ht="12.75" customHeight="1">
      <c r="A38" s="94"/>
      <c r="B38" s="209"/>
      <c r="C38" s="209"/>
      <c r="D38" s="209"/>
      <c r="E38" s="209"/>
      <c r="F38" s="209"/>
      <c r="G38" s="209"/>
      <c r="H38" s="3" t="s">
        <v>6</v>
      </c>
    </row>
    <row r="39" spans="1:11">
      <c r="A39" s="94"/>
      <c r="B39" s="209"/>
      <c r="C39" s="209"/>
      <c r="D39" s="209"/>
      <c r="E39" s="209"/>
      <c r="F39" s="209"/>
      <c r="G39" s="209"/>
      <c r="H39" s="3" t="s">
        <v>6</v>
      </c>
    </row>
    <row r="40" spans="1:11">
      <c r="A40" s="94"/>
      <c r="B40" s="209"/>
      <c r="C40" s="209"/>
      <c r="D40" s="209"/>
      <c r="E40" s="209"/>
      <c r="F40" s="209"/>
      <c r="G40" s="209"/>
      <c r="H40" s="3" t="s">
        <v>6</v>
      </c>
    </row>
    <row r="41" spans="1:11">
      <c r="A41" s="94"/>
      <c r="B41" s="209"/>
      <c r="C41" s="209"/>
      <c r="D41" s="209"/>
      <c r="E41" s="209"/>
      <c r="F41" s="209"/>
      <c r="G41" s="209"/>
      <c r="H41" s="3" t="s">
        <v>6</v>
      </c>
    </row>
    <row r="42" spans="1:11">
      <c r="A42" s="94"/>
      <c r="B42" s="209"/>
      <c r="C42" s="209"/>
      <c r="D42" s="209"/>
      <c r="E42" s="209"/>
      <c r="F42" s="209"/>
      <c r="G42" s="209"/>
      <c r="H42" s="3" t="s">
        <v>6</v>
      </c>
    </row>
    <row r="43" spans="1:11">
      <c r="A43" s="94"/>
      <c r="B43" s="209"/>
      <c r="C43" s="209"/>
      <c r="D43" s="209"/>
      <c r="E43" s="209"/>
      <c r="F43" s="209"/>
      <c r="G43" s="209"/>
      <c r="H43" s="3" t="s">
        <v>6</v>
      </c>
    </row>
    <row r="44" spans="1:11">
      <c r="A44" s="94"/>
      <c r="B44" s="209"/>
      <c r="C44" s="209"/>
      <c r="D44" s="209"/>
      <c r="E44" s="209"/>
      <c r="F44" s="209"/>
      <c r="G44" s="209"/>
      <c r="H44" s="3" t="s">
        <v>6</v>
      </c>
    </row>
    <row r="45" spans="1:11" ht="0.75" customHeight="1">
      <c r="A45" s="94"/>
      <c r="B45" s="209"/>
      <c r="C45" s="209"/>
      <c r="D45" s="209"/>
      <c r="E45" s="209"/>
      <c r="F45" s="209"/>
      <c r="G45" s="209"/>
      <c r="H45" s="3" t="s">
        <v>6</v>
      </c>
    </row>
    <row r="46" spans="1:11">
      <c r="B46" s="208"/>
      <c r="C46" s="208"/>
      <c r="D46" s="208"/>
      <c r="E46" s="208"/>
      <c r="F46" s="208"/>
      <c r="G46" s="208"/>
    </row>
    <row r="47" spans="1:11">
      <c r="B47" s="208"/>
      <c r="C47" s="208"/>
      <c r="D47" s="208"/>
      <c r="E47" s="208"/>
      <c r="F47" s="208"/>
      <c r="G47" s="208"/>
    </row>
    <row r="48" spans="1:11">
      <c r="B48" s="208"/>
      <c r="C48" s="208"/>
      <c r="D48" s="208"/>
      <c r="E48" s="208"/>
      <c r="F48" s="208"/>
      <c r="G48" s="208"/>
    </row>
    <row r="49" spans="2:7">
      <c r="B49" s="208"/>
      <c r="C49" s="208"/>
      <c r="D49" s="208"/>
      <c r="E49" s="208"/>
      <c r="F49" s="208"/>
      <c r="G49" s="208"/>
    </row>
    <row r="50" spans="2:7">
      <c r="B50" s="208"/>
      <c r="C50" s="208"/>
      <c r="D50" s="208"/>
      <c r="E50" s="208"/>
      <c r="F50" s="208"/>
      <c r="G50" s="208"/>
    </row>
    <row r="51" spans="2:7">
      <c r="B51" s="208"/>
      <c r="C51" s="208"/>
      <c r="D51" s="208"/>
      <c r="E51" s="208"/>
      <c r="F51" s="208"/>
      <c r="G51" s="208"/>
    </row>
    <row r="52" spans="2:7">
      <c r="B52" s="208"/>
      <c r="C52" s="208"/>
      <c r="D52" s="208"/>
      <c r="E52" s="208"/>
      <c r="F52" s="208"/>
      <c r="G52" s="208"/>
    </row>
    <row r="53" spans="2:7">
      <c r="B53" s="208"/>
      <c r="C53" s="208"/>
      <c r="D53" s="208"/>
      <c r="E53" s="208"/>
      <c r="F53" s="208"/>
      <c r="G53" s="208"/>
    </row>
    <row r="54" spans="2:7">
      <c r="B54" s="208"/>
      <c r="C54" s="208"/>
      <c r="D54" s="208"/>
      <c r="E54" s="208"/>
      <c r="F54" s="208"/>
      <c r="G54" s="208"/>
    </row>
    <row r="55" spans="2:7">
      <c r="B55" s="208"/>
      <c r="C55" s="208"/>
      <c r="D55" s="208"/>
      <c r="E55" s="208"/>
      <c r="F55" s="208"/>
      <c r="G55" s="208"/>
    </row>
  </sheetData>
  <sheetProtection password="B09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102"/>
  <sheetViews>
    <sheetView workbookViewId="0">
      <selection activeCell="B19" sqref="B19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9" t="s">
        <v>49</v>
      </c>
      <c r="B1" s="220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87</v>
      </c>
      <c r="I1" s="100"/>
    </row>
    <row r="2" spans="1:9" ht="13.5" thickBot="1">
      <c r="A2" s="221" t="s">
        <v>51</v>
      </c>
      <c r="B2" s="222"/>
      <c r="C2" s="101" t="str">
        <f>CONCATENATE(cisloobjektu," ",nazevobjektu)</f>
        <v>2 Stavební úpravy 2-6 NP a střecha</v>
      </c>
      <c r="D2" s="102"/>
      <c r="E2" s="103"/>
      <c r="F2" s="102"/>
      <c r="G2" s="223" t="s">
        <v>88</v>
      </c>
      <c r="H2" s="224"/>
      <c r="I2" s="225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01</v>
      </c>
      <c r="B7" s="113" t="str">
        <f>Položky!C7</f>
        <v>PUBLICITA</v>
      </c>
      <c r="D7" s="114"/>
      <c r="E7" s="200">
        <f>Položky!BC9</f>
        <v>0</v>
      </c>
      <c r="F7" s="201">
        <f>Položky!BD9</f>
        <v>0</v>
      </c>
      <c r="G7" s="201">
        <f>Položky!BE9</f>
        <v>0</v>
      </c>
      <c r="H7" s="201">
        <f>Položky!BF9</f>
        <v>0</v>
      </c>
      <c r="I7" s="202">
        <f>Položky!BG9</f>
        <v>0</v>
      </c>
    </row>
    <row r="8" spans="1:9" s="35" customFormat="1">
      <c r="A8" s="199" t="str">
        <f>Položky!B10</f>
        <v>3</v>
      </c>
      <c r="B8" s="113" t="str">
        <f>Položky!C10</f>
        <v>Svislé a kompletní konstrukce</v>
      </c>
      <c r="D8" s="114"/>
      <c r="E8" s="200">
        <f>Položky!BC148</f>
        <v>0</v>
      </c>
      <c r="F8" s="201">
        <f>Položky!BD148</f>
        <v>0</v>
      </c>
      <c r="G8" s="201">
        <f>Položky!BE148</f>
        <v>0</v>
      </c>
      <c r="H8" s="201">
        <f>Položky!BF148</f>
        <v>0</v>
      </c>
      <c r="I8" s="202">
        <f>Položky!BG148</f>
        <v>0</v>
      </c>
    </row>
    <row r="9" spans="1:9" s="35" customFormat="1">
      <c r="A9" s="199" t="str">
        <f>Položky!B149</f>
        <v>4</v>
      </c>
      <c r="B9" s="113" t="str">
        <f>Položky!C149</f>
        <v>Vodorovné konstrukce</v>
      </c>
      <c r="D9" s="114"/>
      <c r="E9" s="200">
        <f>Položky!BC185</f>
        <v>0</v>
      </c>
      <c r="F9" s="201">
        <f>Položky!BD185</f>
        <v>0</v>
      </c>
      <c r="G9" s="201">
        <f>Položky!BE185</f>
        <v>0</v>
      </c>
      <c r="H9" s="201">
        <f>Položky!BF185</f>
        <v>0</v>
      </c>
      <c r="I9" s="202">
        <f>Položky!BG185</f>
        <v>0</v>
      </c>
    </row>
    <row r="10" spans="1:9" s="35" customFormat="1">
      <c r="A10" s="199" t="str">
        <f>Položky!B186</f>
        <v>61</v>
      </c>
      <c r="B10" s="113" t="str">
        <f>Položky!C186</f>
        <v>Upravy povrchů vnitřní</v>
      </c>
      <c r="D10" s="114"/>
      <c r="E10" s="200">
        <f>Položky!BC561</f>
        <v>0</v>
      </c>
      <c r="F10" s="201">
        <f>Položky!BD561</f>
        <v>0</v>
      </c>
      <c r="G10" s="201">
        <f>Položky!BE561</f>
        <v>0</v>
      </c>
      <c r="H10" s="201">
        <f>Položky!BF561</f>
        <v>0</v>
      </c>
      <c r="I10" s="202">
        <f>Položky!BG561</f>
        <v>0</v>
      </c>
    </row>
    <row r="11" spans="1:9" s="35" customFormat="1">
      <c r="A11" s="199" t="str">
        <f>Položky!B562</f>
        <v>63</v>
      </c>
      <c r="B11" s="113" t="str">
        <f>Položky!C562</f>
        <v>Podlahy a podlahové konstrukce</v>
      </c>
      <c r="D11" s="114"/>
      <c r="E11" s="200">
        <f>Položky!BC566</f>
        <v>0</v>
      </c>
      <c r="F11" s="201">
        <f>Položky!BD566</f>
        <v>0</v>
      </c>
      <c r="G11" s="201">
        <f>Položky!BE566</f>
        <v>0</v>
      </c>
      <c r="H11" s="201">
        <f>Položky!BF566</f>
        <v>0</v>
      </c>
      <c r="I11" s="202">
        <f>Položky!BG566</f>
        <v>0</v>
      </c>
    </row>
    <row r="12" spans="1:9" s="35" customFormat="1">
      <c r="A12" s="199" t="str">
        <f>Položky!B567</f>
        <v>64</v>
      </c>
      <c r="B12" s="113" t="str">
        <f>Položky!C567</f>
        <v>Výplně otvorů</v>
      </c>
      <c r="D12" s="114"/>
      <c r="E12" s="200">
        <f>Položky!BC583</f>
        <v>0</v>
      </c>
      <c r="F12" s="201">
        <f>Položky!BD583</f>
        <v>0</v>
      </c>
      <c r="G12" s="201">
        <f>Položky!BE583</f>
        <v>0</v>
      </c>
      <c r="H12" s="201">
        <f>Položky!BF583</f>
        <v>0</v>
      </c>
      <c r="I12" s="202">
        <f>Položky!BG583</f>
        <v>0</v>
      </c>
    </row>
    <row r="13" spans="1:9" s="35" customFormat="1">
      <c r="A13" s="199" t="str">
        <f>Položky!B584</f>
        <v>924</v>
      </c>
      <c r="B13" s="113" t="str">
        <f>Položky!C584</f>
        <v>Ostatní práce</v>
      </c>
      <c r="D13" s="114"/>
      <c r="E13" s="200">
        <f>Položky!BC593</f>
        <v>0</v>
      </c>
      <c r="F13" s="201">
        <f>Položky!BD593</f>
        <v>0</v>
      </c>
      <c r="G13" s="201">
        <f>Položky!BE593</f>
        <v>0</v>
      </c>
      <c r="H13" s="201">
        <f>Položky!BF593</f>
        <v>0</v>
      </c>
      <c r="I13" s="202">
        <f>Položky!BG593</f>
        <v>0</v>
      </c>
    </row>
    <row r="14" spans="1:9" s="35" customFormat="1">
      <c r="A14" s="199" t="str">
        <f>Položky!B594</f>
        <v>94</v>
      </c>
      <c r="B14" s="113" t="str">
        <f>Položky!C594</f>
        <v>Lešení a stavební výtahy</v>
      </c>
      <c r="D14" s="114"/>
      <c r="E14" s="200">
        <f>Položky!BC619</f>
        <v>0</v>
      </c>
      <c r="F14" s="201">
        <f>Položky!BD619</f>
        <v>0</v>
      </c>
      <c r="G14" s="201">
        <f>Položky!BE619</f>
        <v>0</v>
      </c>
      <c r="H14" s="201">
        <f>Položky!BF619</f>
        <v>0</v>
      </c>
      <c r="I14" s="202">
        <f>Položky!BG619</f>
        <v>0</v>
      </c>
    </row>
    <row r="15" spans="1:9" s="35" customFormat="1">
      <c r="A15" s="199" t="str">
        <f>Položky!B620</f>
        <v>95</v>
      </c>
      <c r="B15" s="113" t="str">
        <f>Položky!C620</f>
        <v>Dokončovací konstrukce na pozemních stavbách</v>
      </c>
      <c r="D15" s="114"/>
      <c r="E15" s="200">
        <f>Položky!BC639</f>
        <v>0</v>
      </c>
      <c r="F15" s="201">
        <f>Položky!BD639</f>
        <v>0</v>
      </c>
      <c r="G15" s="201">
        <f>Položky!BE639</f>
        <v>0</v>
      </c>
      <c r="H15" s="201">
        <f>Položky!BF639</f>
        <v>0</v>
      </c>
      <c r="I15" s="202">
        <f>Položky!BG639</f>
        <v>0</v>
      </c>
    </row>
    <row r="16" spans="1:9" s="35" customFormat="1">
      <c r="A16" s="199" t="str">
        <f>Položky!B640</f>
        <v>96</v>
      </c>
      <c r="B16" s="113" t="str">
        <f>Položky!C640</f>
        <v>Bourání konstrukcí</v>
      </c>
      <c r="D16" s="114"/>
      <c r="E16" s="200">
        <f>Položky!BC774</f>
        <v>0</v>
      </c>
      <c r="F16" s="201">
        <f>Položky!BD774</f>
        <v>0</v>
      </c>
      <c r="G16" s="201">
        <f>Položky!BE774</f>
        <v>0</v>
      </c>
      <c r="H16" s="201">
        <f>Položky!BF774</f>
        <v>0</v>
      </c>
      <c r="I16" s="202">
        <f>Položky!BG774</f>
        <v>0</v>
      </c>
    </row>
    <row r="17" spans="1:9" s="35" customFormat="1">
      <c r="A17" s="199" t="str">
        <f>Položky!B775</f>
        <v>97</v>
      </c>
      <c r="B17" s="113" t="str">
        <f>Položky!C775</f>
        <v>Prorážení otvorů</v>
      </c>
      <c r="D17" s="114"/>
      <c r="E17" s="200">
        <f>Položky!BC933</f>
        <v>0</v>
      </c>
      <c r="F17" s="201">
        <f>Položky!BD933</f>
        <v>0</v>
      </c>
      <c r="G17" s="201">
        <f>Položky!BE933</f>
        <v>0</v>
      </c>
      <c r="H17" s="201">
        <f>Položky!BF933</f>
        <v>0</v>
      </c>
      <c r="I17" s="202">
        <f>Položky!BG933</f>
        <v>0</v>
      </c>
    </row>
    <row r="18" spans="1:9" s="35" customFormat="1">
      <c r="A18" s="199" t="str">
        <f>Položky!B934</f>
        <v>99</v>
      </c>
      <c r="B18" s="113" t="str">
        <f>Položky!C934</f>
        <v>Staveništní přesun hmot</v>
      </c>
      <c r="D18" s="114"/>
      <c r="E18" s="200">
        <f>Položky!BC936</f>
        <v>0</v>
      </c>
      <c r="F18" s="201">
        <f>Položky!BD936</f>
        <v>0</v>
      </c>
      <c r="G18" s="201">
        <f>Položky!BE936</f>
        <v>0</v>
      </c>
      <c r="H18" s="201">
        <f>Položky!BF936</f>
        <v>0</v>
      </c>
      <c r="I18" s="202">
        <f>Položky!BG936</f>
        <v>0</v>
      </c>
    </row>
    <row r="19" spans="1:9" s="35" customFormat="1">
      <c r="A19" s="199" t="str">
        <f>Položky!B937</f>
        <v>994</v>
      </c>
      <c r="B19" s="113" t="str">
        <f>Položky!C937</f>
        <v>Požární ochrana</v>
      </c>
      <c r="D19" s="114"/>
      <c r="E19" s="200">
        <f>Položky!BC945</f>
        <v>0</v>
      </c>
      <c r="F19" s="201">
        <f>Položky!BD945</f>
        <v>0</v>
      </c>
      <c r="G19" s="201">
        <f>Položky!BE945</f>
        <v>0</v>
      </c>
      <c r="H19" s="201">
        <f>Položky!BF945</f>
        <v>0</v>
      </c>
      <c r="I19" s="202">
        <f>Položky!BG945</f>
        <v>0</v>
      </c>
    </row>
    <row r="20" spans="1:9" s="35" customFormat="1">
      <c r="A20" s="199" t="str">
        <f>Položky!B946</f>
        <v>711</v>
      </c>
      <c r="B20" s="113" t="str">
        <f>Položky!C946</f>
        <v>Izolace proti vodě</v>
      </c>
      <c r="D20" s="114"/>
      <c r="E20" s="200">
        <f>Položky!BC1081</f>
        <v>0</v>
      </c>
      <c r="F20" s="201">
        <f>Položky!BD1081</f>
        <v>0</v>
      </c>
      <c r="G20" s="201">
        <f>Položky!BE1081</f>
        <v>0</v>
      </c>
      <c r="H20" s="201">
        <f>Položky!BF1081</f>
        <v>0</v>
      </c>
      <c r="I20" s="202">
        <f>Položky!BG1081</f>
        <v>0</v>
      </c>
    </row>
    <row r="21" spans="1:9" s="35" customFormat="1">
      <c r="A21" s="199" t="str">
        <f>Položky!B1082</f>
        <v>712</v>
      </c>
      <c r="B21" s="113" t="str">
        <f>Položky!C1082</f>
        <v>Živičné krytiny</v>
      </c>
      <c r="D21" s="114"/>
      <c r="E21" s="200">
        <f>Položky!BC1119</f>
        <v>0</v>
      </c>
      <c r="F21" s="201">
        <f>Položky!BD1119</f>
        <v>0</v>
      </c>
      <c r="G21" s="201">
        <f>Položky!BE1119</f>
        <v>0</v>
      </c>
      <c r="H21" s="201">
        <f>Položky!BF1119</f>
        <v>0</v>
      </c>
      <c r="I21" s="202">
        <f>Položky!BG1119</f>
        <v>0</v>
      </c>
    </row>
    <row r="22" spans="1:9" s="35" customFormat="1">
      <c r="A22" s="199" t="str">
        <f>Položky!B1120</f>
        <v>713</v>
      </c>
      <c r="B22" s="113" t="str">
        <f>Položky!C1120</f>
        <v>Izolace tepelné</v>
      </c>
      <c r="D22" s="114"/>
      <c r="E22" s="200">
        <f>Položky!BC1143</f>
        <v>0</v>
      </c>
      <c r="F22" s="201">
        <f>Položky!BD1143</f>
        <v>0</v>
      </c>
      <c r="G22" s="201">
        <f>Položky!BE1143</f>
        <v>0</v>
      </c>
      <c r="H22" s="201">
        <f>Položky!BF1143</f>
        <v>0</v>
      </c>
      <c r="I22" s="202">
        <f>Položky!BG1143</f>
        <v>0</v>
      </c>
    </row>
    <row r="23" spans="1:9" s="35" customFormat="1">
      <c r="A23" s="199" t="str">
        <f>Položky!B1144</f>
        <v>720</v>
      </c>
      <c r="B23" s="113" t="str">
        <f>Položky!C1144</f>
        <v>Zdravotechnická instalace</v>
      </c>
      <c r="D23" s="114"/>
      <c r="E23" s="200">
        <f>Položky!BC1146</f>
        <v>0</v>
      </c>
      <c r="F23" s="201">
        <f>Položky!BD1146</f>
        <v>0</v>
      </c>
      <c r="G23" s="201">
        <f>Položky!BE1146</f>
        <v>0</v>
      </c>
      <c r="H23" s="201">
        <f>Položky!BF1146</f>
        <v>0</v>
      </c>
      <c r="I23" s="202">
        <f>Položky!BG1146</f>
        <v>0</v>
      </c>
    </row>
    <row r="24" spans="1:9" s="35" customFormat="1">
      <c r="A24" s="199" t="str">
        <f>Položky!B1147</f>
        <v>721</v>
      </c>
      <c r="B24" s="113" t="str">
        <f>Položky!C1147</f>
        <v>Vnitřní kanalizace</v>
      </c>
      <c r="D24" s="114"/>
      <c r="E24" s="200">
        <f>Položky!BC1152</f>
        <v>0</v>
      </c>
      <c r="F24" s="201">
        <f>Položky!BD1152</f>
        <v>0</v>
      </c>
      <c r="G24" s="201">
        <f>Položky!BE1152</f>
        <v>0</v>
      </c>
      <c r="H24" s="201">
        <f>Položky!BF1152</f>
        <v>0</v>
      </c>
      <c r="I24" s="202">
        <f>Položky!BG1152</f>
        <v>0</v>
      </c>
    </row>
    <row r="25" spans="1:9" s="35" customFormat="1">
      <c r="A25" s="199" t="str">
        <f>Položky!B1153</f>
        <v>725</v>
      </c>
      <c r="B25" s="113" t="str">
        <f>Položky!C1153</f>
        <v>Zařizovací předměty</v>
      </c>
      <c r="D25" s="114"/>
      <c r="E25" s="200">
        <f>Položky!BC1177</f>
        <v>0</v>
      </c>
      <c r="F25" s="201">
        <f>Položky!BD1177</f>
        <v>0</v>
      </c>
      <c r="G25" s="201">
        <f>Položky!BE1177</f>
        <v>0</v>
      </c>
      <c r="H25" s="201">
        <f>Položky!BF1177</f>
        <v>0</v>
      </c>
      <c r="I25" s="202">
        <f>Položky!BG1177</f>
        <v>0</v>
      </c>
    </row>
    <row r="26" spans="1:9" s="35" customFormat="1">
      <c r="A26" s="199" t="s">
        <v>1687</v>
      </c>
      <c r="B26" s="113" t="s">
        <v>1688</v>
      </c>
      <c r="D26" s="114"/>
      <c r="E26" s="200">
        <f>Položky!BC1178</f>
        <v>0</v>
      </c>
      <c r="F26" s="201">
        <f>Položky!G1186</f>
        <v>0</v>
      </c>
      <c r="G26" s="201">
        <f>Položky!BE1178</f>
        <v>0</v>
      </c>
      <c r="H26" s="201">
        <f>Položky!BF1178</f>
        <v>0</v>
      </c>
      <c r="I26" s="202">
        <f>Položky!BG1178</f>
        <v>0</v>
      </c>
    </row>
    <row r="27" spans="1:9" s="35" customFormat="1">
      <c r="A27" s="199" t="str">
        <f>Položky!B1187</f>
        <v>766</v>
      </c>
      <c r="B27" s="113" t="str">
        <f>Položky!C1187</f>
        <v>Konstrukce truhlářské</v>
      </c>
      <c r="D27" s="114"/>
      <c r="E27" s="200">
        <f>Položky!BC1248</f>
        <v>0</v>
      </c>
      <c r="F27" s="201">
        <f>Položky!BD1248</f>
        <v>0</v>
      </c>
      <c r="G27" s="201">
        <f>Položky!BE1248</f>
        <v>0</v>
      </c>
      <c r="H27" s="201">
        <f>Položky!BF1248</f>
        <v>0</v>
      </c>
      <c r="I27" s="202">
        <f>Položky!BG1248</f>
        <v>0</v>
      </c>
    </row>
    <row r="28" spans="1:9" s="35" customFormat="1">
      <c r="A28" s="199" t="str">
        <f>Položky!B1249</f>
        <v>771</v>
      </c>
      <c r="B28" s="113" t="str">
        <f>Položky!C1249</f>
        <v>Podlahy z dlaždic a obklady</v>
      </c>
      <c r="D28" s="114"/>
      <c r="E28" s="200">
        <f>Položky!BC1313</f>
        <v>0</v>
      </c>
      <c r="F28" s="201">
        <f>Položky!BD1313</f>
        <v>0</v>
      </c>
      <c r="G28" s="201">
        <f>Položky!BE1313</f>
        <v>0</v>
      </c>
      <c r="H28" s="201">
        <f>Položky!BF1313</f>
        <v>0</v>
      </c>
      <c r="I28" s="202">
        <f>Položky!BG1313</f>
        <v>0</v>
      </c>
    </row>
    <row r="29" spans="1:9" s="35" customFormat="1">
      <c r="A29" s="199" t="str">
        <f>Položky!B1314</f>
        <v>775</v>
      </c>
      <c r="B29" s="113" t="str">
        <f>Položky!C1314</f>
        <v>Podlahy vlysové a parketové</v>
      </c>
      <c r="D29" s="114"/>
      <c r="E29" s="200">
        <f>Položky!BC1329</f>
        <v>0</v>
      </c>
      <c r="F29" s="201">
        <f>Položky!BD1329</f>
        <v>0</v>
      </c>
      <c r="G29" s="201">
        <f>Položky!BE1329</f>
        <v>0</v>
      </c>
      <c r="H29" s="201">
        <f>Položky!BF1329</f>
        <v>0</v>
      </c>
      <c r="I29" s="202">
        <f>Položky!BG1329</f>
        <v>0</v>
      </c>
    </row>
    <row r="30" spans="1:9" s="35" customFormat="1">
      <c r="A30" s="199" t="str">
        <f>Položky!B1330</f>
        <v>776</v>
      </c>
      <c r="B30" s="113" t="str">
        <f>Položky!C1330</f>
        <v>Podlahy povlakové</v>
      </c>
      <c r="D30" s="114"/>
      <c r="E30" s="200">
        <f>Položky!BC1415</f>
        <v>0</v>
      </c>
      <c r="F30" s="201">
        <f>Položky!BD1415</f>
        <v>0</v>
      </c>
      <c r="G30" s="201">
        <f>Položky!BE1415</f>
        <v>0</v>
      </c>
      <c r="H30" s="201">
        <f>Položky!BF1415</f>
        <v>0</v>
      </c>
      <c r="I30" s="202">
        <f>Položky!BG1415</f>
        <v>0</v>
      </c>
    </row>
    <row r="31" spans="1:9" s="35" customFormat="1">
      <c r="A31" s="199" t="str">
        <f>Položky!B1416</f>
        <v>781</v>
      </c>
      <c r="B31" s="113" t="str">
        <f>Položky!C1416</f>
        <v>Obklady keramické</v>
      </c>
      <c r="D31" s="114"/>
      <c r="E31" s="200">
        <f>Položky!BC1661</f>
        <v>0</v>
      </c>
      <c r="F31" s="201">
        <f>Položky!BD1661</f>
        <v>0</v>
      </c>
      <c r="G31" s="201">
        <f>Položky!BE1661</f>
        <v>0</v>
      </c>
      <c r="H31" s="201">
        <f>Položky!BF1661</f>
        <v>0</v>
      </c>
      <c r="I31" s="202">
        <f>Položky!BG1661</f>
        <v>0</v>
      </c>
    </row>
    <row r="32" spans="1:9" s="35" customFormat="1">
      <c r="A32" s="199" t="str">
        <f>Položky!B1662</f>
        <v>783</v>
      </c>
      <c r="B32" s="113" t="str">
        <f>Položky!C1662</f>
        <v>Nátěry</v>
      </c>
      <c r="D32" s="114"/>
      <c r="E32" s="200">
        <f>Položky!BC1674</f>
        <v>0</v>
      </c>
      <c r="F32" s="201">
        <f>Položky!G1674</f>
        <v>0</v>
      </c>
      <c r="G32" s="201">
        <f>Položky!BE1674</f>
        <v>0</v>
      </c>
      <c r="H32" s="201">
        <f>Položky!BF1674</f>
        <v>0</v>
      </c>
      <c r="I32" s="202">
        <f>Položky!BG1674</f>
        <v>0</v>
      </c>
    </row>
    <row r="33" spans="1:57" s="35" customFormat="1">
      <c r="A33" s="199" t="str">
        <f>Položky!B1675</f>
        <v>784</v>
      </c>
      <c r="B33" s="113" t="str">
        <f>Položky!C1675</f>
        <v>Malby</v>
      </c>
      <c r="D33" s="114"/>
      <c r="E33" s="200">
        <f>Položky!BC2010</f>
        <v>0</v>
      </c>
      <c r="F33" s="201">
        <f>Položky!BD2010</f>
        <v>0</v>
      </c>
      <c r="G33" s="201">
        <f>Položky!BE2010</f>
        <v>0</v>
      </c>
      <c r="H33" s="201">
        <f>Položky!BF2010</f>
        <v>0</v>
      </c>
      <c r="I33" s="202">
        <f>Položky!BG2010</f>
        <v>0</v>
      </c>
    </row>
    <row r="34" spans="1:57" s="35" customFormat="1">
      <c r="A34" s="199" t="str">
        <f>Položky!B2011</f>
        <v>786</v>
      </c>
      <c r="B34" s="113" t="str">
        <f>Položky!C2011</f>
        <v>Čalounické úpravy</v>
      </c>
      <c r="D34" s="114"/>
      <c r="E34" s="200">
        <f>Položky!BC2016</f>
        <v>0</v>
      </c>
      <c r="F34" s="201">
        <f>Položky!BD2016</f>
        <v>0</v>
      </c>
      <c r="G34" s="201">
        <f>Položky!BE2016</f>
        <v>0</v>
      </c>
      <c r="H34" s="201">
        <f>Položky!BF2016</f>
        <v>0</v>
      </c>
      <c r="I34" s="202">
        <f>Položky!BG2016</f>
        <v>0</v>
      </c>
    </row>
    <row r="35" spans="1:57" s="35" customFormat="1">
      <c r="A35" s="199" t="str">
        <f>Položky!B2017</f>
        <v>787</v>
      </c>
      <c r="B35" s="113" t="str">
        <f>Položky!C2017</f>
        <v>Zasklívání</v>
      </c>
      <c r="D35" s="114"/>
      <c r="E35" s="200">
        <f>Položky!BC2019</f>
        <v>0</v>
      </c>
      <c r="F35" s="201">
        <f>Položky!BD2019</f>
        <v>0</v>
      </c>
      <c r="G35" s="201">
        <f>Položky!BE2019</f>
        <v>0</v>
      </c>
      <c r="H35" s="201">
        <f>Položky!BF2019</f>
        <v>0</v>
      </c>
      <c r="I35" s="202">
        <f>Položky!BG2019</f>
        <v>0</v>
      </c>
    </row>
    <row r="36" spans="1:57" s="35" customFormat="1">
      <c r="A36" s="199" t="str">
        <f>Položky!B2020</f>
        <v>M21</v>
      </c>
      <c r="B36" s="113" t="str">
        <f>Položky!C2020</f>
        <v>Elektromontáže</v>
      </c>
      <c r="D36" s="114"/>
      <c r="E36" s="200">
        <f>Položky!BC2022</f>
        <v>0</v>
      </c>
      <c r="F36" s="201">
        <f>Položky!BD2022</f>
        <v>0</v>
      </c>
      <c r="G36" s="201">
        <f>Položky!BE2022</f>
        <v>0</v>
      </c>
      <c r="H36" s="201">
        <f>Položky!BF2022</f>
        <v>0</v>
      </c>
      <c r="I36" s="202">
        <f>Položky!BG2022</f>
        <v>0</v>
      </c>
    </row>
    <row r="37" spans="1:57" s="35" customFormat="1">
      <c r="A37" s="199" t="str">
        <f>Položky!B2023</f>
        <v>M24</v>
      </c>
      <c r="B37" s="113" t="str">
        <f>Položky!C2023</f>
        <v>Montáže vzduchotechnických zařízení</v>
      </c>
      <c r="D37" s="114"/>
      <c r="E37" s="200">
        <f>Položky!BC2025</f>
        <v>0</v>
      </c>
      <c r="F37" s="201">
        <f>Položky!BD2025</f>
        <v>0</v>
      </c>
      <c r="G37" s="201">
        <f>Položky!BE2025</f>
        <v>0</v>
      </c>
      <c r="H37" s="201">
        <f>Položky!BF2025</f>
        <v>0</v>
      </c>
      <c r="I37" s="202">
        <f>Položky!BG2025</f>
        <v>0</v>
      </c>
    </row>
    <row r="38" spans="1:57" s="35" customFormat="1" ht="13.5" thickBot="1">
      <c r="A38" s="199" t="str">
        <f>Položky!B2026</f>
        <v>D96</v>
      </c>
      <c r="B38" s="113" t="str">
        <f>Položky!C2026</f>
        <v>Přesuny suti a vybouraných hmot</v>
      </c>
      <c r="D38" s="114"/>
      <c r="E38" s="200">
        <f>Položky!BC2053</f>
        <v>0</v>
      </c>
      <c r="F38" s="201">
        <f>Položky!BD2053</f>
        <v>0</v>
      </c>
      <c r="G38" s="201">
        <f>Položky!BE2053</f>
        <v>0</v>
      </c>
      <c r="H38" s="201">
        <f>Položky!BF2053</f>
        <v>0</v>
      </c>
      <c r="I38" s="202">
        <f>Položky!BG2053</f>
        <v>0</v>
      </c>
    </row>
    <row r="39" spans="1:57" s="121" customFormat="1" ht="13.5" thickBot="1">
      <c r="A39" s="115"/>
      <c r="B39" s="116" t="s">
        <v>58</v>
      </c>
      <c r="C39" s="116"/>
      <c r="D39" s="117"/>
      <c r="E39" s="118">
        <f>SUM(E7:E38)</f>
        <v>0</v>
      </c>
      <c r="F39" s="119">
        <f>SUM(F7:F38)</f>
        <v>0</v>
      </c>
      <c r="G39" s="119">
        <f>SUM(G7:G38)</f>
        <v>0</v>
      </c>
      <c r="H39" s="119">
        <f>SUM(H7:H38)</f>
        <v>0</v>
      </c>
      <c r="I39" s="120">
        <f>SUM(I7:I38)</f>
        <v>0</v>
      </c>
    </row>
    <row r="40" spans="1:57">
      <c r="A40" s="35"/>
      <c r="B40" s="35"/>
      <c r="C40" s="35"/>
      <c r="D40" s="35"/>
      <c r="E40" s="35"/>
      <c r="F40" s="35"/>
      <c r="G40" s="35"/>
      <c r="H40" s="35"/>
      <c r="I40" s="35"/>
    </row>
    <row r="41" spans="1:57" ht="19.5" customHeight="1">
      <c r="A41" s="105" t="s">
        <v>59</v>
      </c>
      <c r="B41" s="105"/>
      <c r="C41" s="105"/>
      <c r="D41" s="105"/>
      <c r="E41" s="105"/>
      <c r="F41" s="105"/>
      <c r="G41" s="122"/>
      <c r="H41" s="105"/>
      <c r="I41" s="105"/>
      <c r="BA41" s="41"/>
      <c r="BB41" s="41"/>
      <c r="BC41" s="41"/>
      <c r="BD41" s="41"/>
      <c r="BE41" s="41"/>
    </row>
    <row r="42" spans="1:57" ht="13.5" thickBot="1"/>
    <row r="43" spans="1:57">
      <c r="A43" s="70" t="s">
        <v>60</v>
      </c>
      <c r="B43" s="71"/>
      <c r="C43" s="71"/>
      <c r="D43" s="123"/>
      <c r="E43" s="124" t="s">
        <v>61</v>
      </c>
      <c r="F43" s="125" t="s">
        <v>62</v>
      </c>
      <c r="G43" s="126" t="s">
        <v>63</v>
      </c>
      <c r="H43" s="127"/>
      <c r="I43" s="128" t="s">
        <v>61</v>
      </c>
    </row>
    <row r="44" spans="1:57">
      <c r="A44" s="64" t="s">
        <v>1677</v>
      </c>
      <c r="B44" s="55"/>
      <c r="C44" s="55"/>
      <c r="D44" s="129"/>
      <c r="E44" s="130">
        <v>0</v>
      </c>
      <c r="F44" s="131">
        <v>0</v>
      </c>
      <c r="G44" s="132">
        <f t="shared" ref="G44:G50" si="0">CHOOSE(BA44+1,HSV+PSV,HSV+PSV+Mont,HSV+PSV+Dodavka+Mont,HSV,PSV,Mont,Dodavka,Mont+Dodavka,0)</f>
        <v>0</v>
      </c>
      <c r="H44" s="133"/>
      <c r="I44" s="134">
        <f t="shared" ref="I44:I50" si="1">E44+F44*G44/100</f>
        <v>0</v>
      </c>
      <c r="BA44" s="3">
        <v>0</v>
      </c>
    </row>
    <row r="45" spans="1:57">
      <c r="A45" s="64" t="s">
        <v>1678</v>
      </c>
      <c r="B45" s="55"/>
      <c r="C45" s="55"/>
      <c r="D45" s="129"/>
      <c r="E45" s="130">
        <v>0</v>
      </c>
      <c r="F45" s="131">
        <v>0</v>
      </c>
      <c r="G45" s="132">
        <f t="shared" si="0"/>
        <v>0</v>
      </c>
      <c r="H45" s="133"/>
      <c r="I45" s="134">
        <f t="shared" si="1"/>
        <v>0</v>
      </c>
      <c r="BA45" s="3">
        <v>0</v>
      </c>
    </row>
    <row r="46" spans="1:57">
      <c r="A46" s="64" t="s">
        <v>1679</v>
      </c>
      <c r="B46" s="55"/>
      <c r="C46" s="55"/>
      <c r="D46" s="129"/>
      <c r="E46" s="130">
        <v>0</v>
      </c>
      <c r="F46" s="131">
        <v>0</v>
      </c>
      <c r="G46" s="132">
        <f t="shared" si="0"/>
        <v>0</v>
      </c>
      <c r="H46" s="133"/>
      <c r="I46" s="134">
        <f t="shared" si="1"/>
        <v>0</v>
      </c>
      <c r="BA46" s="3">
        <v>0</v>
      </c>
    </row>
    <row r="47" spans="1:57">
      <c r="A47" s="64" t="s">
        <v>1680</v>
      </c>
      <c r="B47" s="55"/>
      <c r="C47" s="55"/>
      <c r="D47" s="129"/>
      <c r="E47" s="130">
        <v>0</v>
      </c>
      <c r="F47" s="131">
        <v>0</v>
      </c>
      <c r="G47" s="132">
        <f t="shared" si="0"/>
        <v>0</v>
      </c>
      <c r="H47" s="133"/>
      <c r="I47" s="134">
        <f t="shared" si="1"/>
        <v>0</v>
      </c>
      <c r="BA47" s="3">
        <v>0</v>
      </c>
    </row>
    <row r="48" spans="1:57">
      <c r="A48" s="64" t="s">
        <v>1681</v>
      </c>
      <c r="B48" s="55"/>
      <c r="C48" s="55"/>
      <c r="D48" s="129"/>
      <c r="E48" s="130">
        <v>0</v>
      </c>
      <c r="F48" s="131">
        <v>0</v>
      </c>
      <c r="G48" s="132">
        <f t="shared" si="0"/>
        <v>0</v>
      </c>
      <c r="H48" s="133"/>
      <c r="I48" s="134">
        <f t="shared" si="1"/>
        <v>0</v>
      </c>
      <c r="BA48" s="3">
        <v>1</v>
      </c>
    </row>
    <row r="49" spans="1:53">
      <c r="A49" s="64" t="s">
        <v>1682</v>
      </c>
      <c r="B49" s="55"/>
      <c r="C49" s="55"/>
      <c r="D49" s="129"/>
      <c r="E49" s="130">
        <v>0</v>
      </c>
      <c r="F49" s="131">
        <v>0</v>
      </c>
      <c r="G49" s="132">
        <f t="shared" si="0"/>
        <v>0</v>
      </c>
      <c r="H49" s="133"/>
      <c r="I49" s="134">
        <f t="shared" si="1"/>
        <v>0</v>
      </c>
      <c r="BA49" s="3">
        <v>2</v>
      </c>
    </row>
    <row r="50" spans="1:53">
      <c r="A50" s="64" t="s">
        <v>1683</v>
      </c>
      <c r="B50" s="55"/>
      <c r="C50" s="55"/>
      <c r="D50" s="129"/>
      <c r="E50" s="130">
        <v>0</v>
      </c>
      <c r="F50" s="131">
        <v>0</v>
      </c>
      <c r="G50" s="132">
        <f t="shared" si="0"/>
        <v>0</v>
      </c>
      <c r="H50" s="133"/>
      <c r="I50" s="134">
        <f t="shared" si="1"/>
        <v>0</v>
      </c>
      <c r="BA50" s="3">
        <v>2</v>
      </c>
    </row>
    <row r="51" spans="1:53" ht="13.5" thickBot="1">
      <c r="A51" s="135"/>
      <c r="B51" s="136" t="s">
        <v>64</v>
      </c>
      <c r="C51" s="137"/>
      <c r="D51" s="138"/>
      <c r="E51" s="139"/>
      <c r="F51" s="140"/>
      <c r="G51" s="140"/>
      <c r="H51" s="226">
        <f>SUM(I44:I50)</f>
        <v>0</v>
      </c>
      <c r="I51" s="227"/>
    </row>
    <row r="53" spans="1:53">
      <c r="B53" s="121"/>
      <c r="F53" s="141"/>
      <c r="G53" s="142"/>
      <c r="H53" s="142"/>
      <c r="I53" s="143"/>
    </row>
    <row r="54" spans="1:53">
      <c r="F54" s="141"/>
      <c r="G54" s="142"/>
      <c r="H54" s="142"/>
      <c r="I54" s="143"/>
    </row>
    <row r="55" spans="1:53">
      <c r="F55" s="141"/>
      <c r="G55" s="142"/>
      <c r="H55" s="142"/>
      <c r="I55" s="143"/>
    </row>
    <row r="56" spans="1:53">
      <c r="F56" s="141"/>
      <c r="G56" s="142"/>
      <c r="H56" s="142"/>
      <c r="I56" s="143"/>
    </row>
    <row r="57" spans="1:53">
      <c r="F57" s="141"/>
      <c r="G57" s="142"/>
      <c r="H57" s="142"/>
      <c r="I57" s="143"/>
    </row>
    <row r="58" spans="1:53">
      <c r="F58" s="141"/>
      <c r="G58" s="142"/>
      <c r="H58" s="142"/>
      <c r="I58" s="143"/>
    </row>
    <row r="59" spans="1:53">
      <c r="F59" s="141"/>
      <c r="G59" s="142"/>
      <c r="H59" s="142"/>
      <c r="I59" s="143"/>
    </row>
    <row r="60" spans="1:53">
      <c r="F60" s="141"/>
      <c r="G60" s="142"/>
      <c r="H60" s="142"/>
      <c r="I60" s="143"/>
    </row>
    <row r="61" spans="1:53">
      <c r="F61" s="141"/>
      <c r="G61" s="142"/>
      <c r="H61" s="142"/>
      <c r="I61" s="143"/>
    </row>
    <row r="62" spans="1:53">
      <c r="F62" s="141"/>
      <c r="G62" s="142"/>
      <c r="H62" s="142"/>
      <c r="I62" s="143"/>
    </row>
    <row r="63" spans="1:53">
      <c r="F63" s="141"/>
      <c r="G63" s="142"/>
      <c r="H63" s="142"/>
      <c r="I63" s="143"/>
    </row>
    <row r="64" spans="1:53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  <row r="92" spans="6:9">
      <c r="F92" s="141"/>
      <c r="G92" s="142"/>
      <c r="H92" s="142"/>
      <c r="I92" s="143"/>
    </row>
    <row r="93" spans="6:9">
      <c r="F93" s="141"/>
      <c r="G93" s="142"/>
      <c r="H93" s="142"/>
      <c r="I93" s="143"/>
    </row>
    <row r="94" spans="6:9">
      <c r="F94" s="141"/>
      <c r="G94" s="142"/>
      <c r="H94" s="142"/>
      <c r="I94" s="143"/>
    </row>
    <row r="95" spans="6:9">
      <c r="F95" s="141"/>
      <c r="G95" s="142"/>
      <c r="H95" s="142"/>
      <c r="I95" s="143"/>
    </row>
    <row r="96" spans="6:9">
      <c r="F96" s="141"/>
      <c r="G96" s="142"/>
      <c r="H96" s="142"/>
      <c r="I96" s="143"/>
    </row>
    <row r="97" spans="6:9">
      <c r="F97" s="141"/>
      <c r="G97" s="142"/>
      <c r="H97" s="142"/>
      <c r="I97" s="143"/>
    </row>
    <row r="98" spans="6:9">
      <c r="F98" s="141"/>
      <c r="G98" s="142"/>
      <c r="H98" s="142"/>
      <c r="I98" s="143"/>
    </row>
    <row r="99" spans="6:9">
      <c r="F99" s="141"/>
      <c r="G99" s="142"/>
      <c r="H99" s="142"/>
      <c r="I99" s="143"/>
    </row>
    <row r="100" spans="6:9">
      <c r="F100" s="141"/>
      <c r="G100" s="142"/>
      <c r="H100" s="142"/>
      <c r="I100" s="143"/>
    </row>
    <row r="101" spans="6:9">
      <c r="F101" s="141"/>
      <c r="G101" s="142"/>
      <c r="H101" s="142"/>
      <c r="I101" s="143"/>
    </row>
    <row r="102" spans="6:9">
      <c r="F102" s="141"/>
      <c r="G102" s="142"/>
      <c r="H102" s="142"/>
      <c r="I102" s="143"/>
    </row>
  </sheetData>
  <sheetProtection password="B099" sheet="1" objects="1" scenarios="1"/>
  <mergeCells count="4">
    <mergeCell ref="A1:B1"/>
    <mergeCell ref="A2:B2"/>
    <mergeCell ref="G2:I2"/>
    <mergeCell ref="H51:I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2126"/>
  <sheetViews>
    <sheetView showGridLines="0" showZeros="0" tabSelected="1" zoomScale="115" zoomScaleNormal="115" workbookViewId="0">
      <selection activeCell="C1198" sqref="C1198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30" t="s">
        <v>65</v>
      </c>
      <c r="B1" s="230"/>
      <c r="C1" s="230"/>
      <c r="D1" s="230"/>
      <c r="E1" s="230"/>
      <c r="F1" s="230"/>
      <c r="G1" s="230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9" t="s">
        <v>49</v>
      </c>
      <c r="B3" s="220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30.09.2015</v>
      </c>
      <c r="G3" s="150"/>
    </row>
    <row r="4" spans="1:82" ht="13.5" thickBot="1">
      <c r="A4" s="231" t="s">
        <v>51</v>
      </c>
      <c r="B4" s="222"/>
      <c r="C4" s="101" t="str">
        <f>CONCATENATE(cisloobjektu," ",nazevobjektu)</f>
        <v>2 Stavební úpravy 2-6 NP a střecha</v>
      </c>
      <c r="D4" s="102"/>
      <c r="E4" s="232" t="str">
        <f>Rekapitulace!G2</f>
        <v>Stavební úpravy 2.-6. Np a střecha ubyt. blok A</v>
      </c>
      <c r="F4" s="233"/>
      <c r="G4" s="234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89</v>
      </c>
      <c r="C7" s="161" t="s">
        <v>90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91</v>
      </c>
      <c r="C8" s="170" t="s">
        <v>92</v>
      </c>
      <c r="D8" s="171" t="s">
        <v>79</v>
      </c>
      <c r="E8" s="172">
        <v>1</v>
      </c>
      <c r="F8" s="207"/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12</v>
      </c>
      <c r="AB8" s="144">
        <v>0</v>
      </c>
      <c r="AC8" s="144">
        <v>202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12</v>
      </c>
      <c r="CB8" s="144">
        <v>0</v>
      </c>
      <c r="CC8" s="167"/>
      <c r="CD8" s="167"/>
    </row>
    <row r="9" spans="1:82">
      <c r="A9" s="183"/>
      <c r="B9" s="184" t="s">
        <v>80</v>
      </c>
      <c r="C9" s="185" t="str">
        <f>CONCATENATE(B7," ",C7)</f>
        <v>01 PUBLICITA</v>
      </c>
      <c r="D9" s="186"/>
      <c r="E9" s="187"/>
      <c r="F9" s="188"/>
      <c r="G9" s="189">
        <f>SUM(G7:G8)</f>
        <v>0</v>
      </c>
      <c r="H9" s="190"/>
      <c r="I9" s="191">
        <f>SUM(I7:I8)</f>
        <v>0</v>
      </c>
      <c r="J9" s="190"/>
      <c r="K9" s="191">
        <f>SUM(K7:K8)</f>
        <v>0</v>
      </c>
      <c r="Q9" s="167">
        <v>4</v>
      </c>
      <c r="BC9" s="192">
        <f>SUM(BC7:BC8)</f>
        <v>0</v>
      </c>
      <c r="BD9" s="192">
        <f>SUM(BD7:BD8)</f>
        <v>0</v>
      </c>
      <c r="BE9" s="192">
        <f>SUM(BE7:BE8)</f>
        <v>0</v>
      </c>
      <c r="BF9" s="192">
        <f>SUM(BF7:BF8)</f>
        <v>0</v>
      </c>
      <c r="BG9" s="192">
        <f>SUM(BG7:BG8)</f>
        <v>0</v>
      </c>
    </row>
    <row r="10" spans="1:82">
      <c r="A10" s="159" t="s">
        <v>78</v>
      </c>
      <c r="B10" s="160" t="s">
        <v>94</v>
      </c>
      <c r="C10" s="161" t="s">
        <v>95</v>
      </c>
      <c r="D10" s="162"/>
      <c r="E10" s="163"/>
      <c r="F10" s="163"/>
      <c r="G10" s="164"/>
      <c r="H10" s="165"/>
      <c r="I10" s="166"/>
      <c r="J10" s="165"/>
      <c r="K10" s="166"/>
      <c r="Q10" s="167">
        <v>1</v>
      </c>
    </row>
    <row r="11" spans="1:82">
      <c r="A11" s="168">
        <v>9</v>
      </c>
      <c r="B11" s="169" t="s">
        <v>96</v>
      </c>
      <c r="C11" s="170" t="s">
        <v>97</v>
      </c>
      <c r="D11" s="171" t="s">
        <v>98</v>
      </c>
      <c r="E11" s="172">
        <v>110</v>
      </c>
      <c r="F11" s="207"/>
      <c r="G11" s="173">
        <f>E11*F11</f>
        <v>0</v>
      </c>
      <c r="H11" s="174">
        <v>2.877E-2</v>
      </c>
      <c r="I11" s="174">
        <f>E11*H11</f>
        <v>3.1646999999999998</v>
      </c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>
      <c r="A12" s="175"/>
      <c r="B12" s="176"/>
      <c r="C12" s="228" t="s">
        <v>99</v>
      </c>
      <c r="D12" s="229"/>
      <c r="E12" s="178">
        <v>110</v>
      </c>
      <c r="F12" s="179"/>
      <c r="G12" s="180"/>
      <c r="H12" s="181"/>
      <c r="I12" s="182"/>
      <c r="J12" s="181"/>
      <c r="K12" s="182"/>
      <c r="M12" s="177" t="s">
        <v>99</v>
      </c>
      <c r="O12" s="177"/>
      <c r="Q12" s="167"/>
    </row>
    <row r="13" spans="1:82" ht="22.5">
      <c r="A13" s="168">
        <v>10</v>
      </c>
      <c r="B13" s="169" t="s">
        <v>100</v>
      </c>
      <c r="C13" s="170" t="s">
        <v>101</v>
      </c>
      <c r="D13" s="171" t="s">
        <v>102</v>
      </c>
      <c r="E13" s="172">
        <v>0.61260000000000003</v>
      </c>
      <c r="F13" s="207"/>
      <c r="G13" s="173">
        <f>E13*F13</f>
        <v>0</v>
      </c>
      <c r="H13" s="174">
        <v>1.0900000000000001</v>
      </c>
      <c r="I13" s="174">
        <f>E13*H13</f>
        <v>0.66773400000000005</v>
      </c>
      <c r="J13" s="174">
        <v>0</v>
      </c>
      <c r="K13" s="174">
        <f>E13*J13</f>
        <v>0</v>
      </c>
      <c r="Q13" s="167">
        <v>2</v>
      </c>
      <c r="AA13" s="144">
        <v>1</v>
      </c>
      <c r="AB13" s="144">
        <v>1</v>
      </c>
      <c r="AC13" s="144">
        <v>1</v>
      </c>
      <c r="BB13" s="144">
        <v>1</v>
      </c>
      <c r="BC13" s="144">
        <f>IF(BB13=1,G13,0)</f>
        <v>0</v>
      </c>
      <c r="BD13" s="144">
        <f>IF(BB13=2,G13,0)</f>
        <v>0</v>
      </c>
      <c r="BE13" s="144">
        <f>IF(BB13=3,G13,0)</f>
        <v>0</v>
      </c>
      <c r="BF13" s="144">
        <f>IF(BB13=4,G13,0)</f>
        <v>0</v>
      </c>
      <c r="BG13" s="144">
        <f>IF(BB13=5,G13,0)</f>
        <v>0</v>
      </c>
      <c r="CA13" s="144">
        <v>1</v>
      </c>
      <c r="CB13" s="144">
        <v>1</v>
      </c>
      <c r="CC13" s="167"/>
      <c r="CD13" s="167"/>
    </row>
    <row r="14" spans="1:82">
      <c r="A14" s="175"/>
      <c r="B14" s="176"/>
      <c r="C14" s="228" t="s">
        <v>103</v>
      </c>
      <c r="D14" s="229"/>
      <c r="E14" s="178">
        <v>0.61260000000000003</v>
      </c>
      <c r="F14" s="179"/>
      <c r="G14" s="180"/>
      <c r="H14" s="181"/>
      <c r="I14" s="182"/>
      <c r="J14" s="181"/>
      <c r="K14" s="182"/>
      <c r="M14" s="177" t="s">
        <v>103</v>
      </c>
      <c r="O14" s="177"/>
      <c r="Q14" s="167"/>
    </row>
    <row r="15" spans="1:82">
      <c r="A15" s="168">
        <v>11</v>
      </c>
      <c r="B15" s="169" t="s">
        <v>104</v>
      </c>
      <c r="C15" s="170" t="s">
        <v>105</v>
      </c>
      <c r="D15" s="171" t="s">
        <v>106</v>
      </c>
      <c r="E15" s="172">
        <v>224.72499999999999</v>
      </c>
      <c r="F15" s="207"/>
      <c r="G15" s="173">
        <f>E15*F15</f>
        <v>0</v>
      </c>
      <c r="H15" s="174">
        <v>0.10212</v>
      </c>
      <c r="I15" s="174">
        <f>E15*H15</f>
        <v>22.948917000000002</v>
      </c>
      <c r="J15" s="174">
        <v>0</v>
      </c>
      <c r="K15" s="174">
        <f>E15*J15</f>
        <v>0</v>
      </c>
      <c r="Q15" s="167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A15" s="144">
        <v>1</v>
      </c>
      <c r="CB15" s="144">
        <v>1</v>
      </c>
      <c r="CC15" s="167"/>
      <c r="CD15" s="167"/>
    </row>
    <row r="16" spans="1:82">
      <c r="A16" s="175"/>
      <c r="B16" s="176"/>
      <c r="C16" s="228" t="s">
        <v>107</v>
      </c>
      <c r="D16" s="229"/>
      <c r="E16" s="178">
        <v>0</v>
      </c>
      <c r="F16" s="179"/>
      <c r="G16" s="180"/>
      <c r="H16" s="181"/>
      <c r="I16" s="182"/>
      <c r="J16" s="181"/>
      <c r="K16" s="182"/>
      <c r="M16" s="177" t="s">
        <v>107</v>
      </c>
      <c r="O16" s="177"/>
      <c r="Q16" s="167"/>
    </row>
    <row r="17" spans="1:82">
      <c r="A17" s="175"/>
      <c r="B17" s="176"/>
      <c r="C17" s="228" t="s">
        <v>108</v>
      </c>
      <c r="D17" s="229"/>
      <c r="E17" s="178">
        <v>0.48</v>
      </c>
      <c r="F17" s="179"/>
      <c r="G17" s="180"/>
      <c r="H17" s="181"/>
      <c r="I17" s="182"/>
      <c r="J17" s="181"/>
      <c r="K17" s="182"/>
      <c r="M17" s="177" t="s">
        <v>108</v>
      </c>
      <c r="O17" s="177"/>
      <c r="Q17" s="167"/>
    </row>
    <row r="18" spans="1:82">
      <c r="A18" s="175"/>
      <c r="B18" s="176"/>
      <c r="C18" s="228" t="s">
        <v>109</v>
      </c>
      <c r="D18" s="229"/>
      <c r="E18" s="178">
        <v>1.92</v>
      </c>
      <c r="F18" s="179"/>
      <c r="G18" s="180"/>
      <c r="H18" s="181"/>
      <c r="I18" s="182"/>
      <c r="J18" s="181"/>
      <c r="K18" s="182"/>
      <c r="M18" s="177" t="s">
        <v>109</v>
      </c>
      <c r="O18" s="177"/>
      <c r="Q18" s="167"/>
    </row>
    <row r="19" spans="1:82">
      <c r="A19" s="175"/>
      <c r="B19" s="176"/>
      <c r="C19" s="228" t="s">
        <v>110</v>
      </c>
      <c r="D19" s="229"/>
      <c r="E19" s="178">
        <v>0</v>
      </c>
      <c r="F19" s="179"/>
      <c r="G19" s="180"/>
      <c r="H19" s="181"/>
      <c r="I19" s="182"/>
      <c r="J19" s="181"/>
      <c r="K19" s="182"/>
      <c r="M19" s="177" t="s">
        <v>110</v>
      </c>
      <c r="O19" s="177"/>
      <c r="Q19" s="167"/>
    </row>
    <row r="20" spans="1:82">
      <c r="A20" s="175"/>
      <c r="B20" s="176"/>
      <c r="C20" s="228" t="s">
        <v>111</v>
      </c>
      <c r="D20" s="229"/>
      <c r="E20" s="178">
        <v>5.72</v>
      </c>
      <c r="F20" s="179"/>
      <c r="G20" s="180"/>
      <c r="H20" s="181"/>
      <c r="I20" s="182"/>
      <c r="J20" s="181"/>
      <c r="K20" s="182"/>
      <c r="M20" s="177" t="s">
        <v>111</v>
      </c>
      <c r="O20" s="177"/>
      <c r="Q20" s="167"/>
    </row>
    <row r="21" spans="1:82">
      <c r="A21" s="175"/>
      <c r="B21" s="176"/>
      <c r="C21" s="228" t="s">
        <v>112</v>
      </c>
      <c r="D21" s="229"/>
      <c r="E21" s="178">
        <v>22.88</v>
      </c>
      <c r="F21" s="179"/>
      <c r="G21" s="180"/>
      <c r="H21" s="181"/>
      <c r="I21" s="182"/>
      <c r="J21" s="181"/>
      <c r="K21" s="182"/>
      <c r="M21" s="177" t="s">
        <v>112</v>
      </c>
      <c r="O21" s="177"/>
      <c r="Q21" s="167"/>
    </row>
    <row r="22" spans="1:82">
      <c r="A22" s="175"/>
      <c r="B22" s="176"/>
      <c r="C22" s="228" t="s">
        <v>113</v>
      </c>
      <c r="D22" s="229"/>
      <c r="E22" s="178">
        <v>0</v>
      </c>
      <c r="F22" s="179"/>
      <c r="G22" s="180"/>
      <c r="H22" s="181"/>
      <c r="I22" s="182"/>
      <c r="J22" s="181"/>
      <c r="K22" s="182"/>
      <c r="M22" s="177" t="s">
        <v>113</v>
      </c>
      <c r="O22" s="177"/>
      <c r="Q22" s="167"/>
    </row>
    <row r="23" spans="1:82">
      <c r="A23" s="175"/>
      <c r="B23" s="176"/>
      <c r="C23" s="228" t="s">
        <v>114</v>
      </c>
      <c r="D23" s="229"/>
      <c r="E23" s="178">
        <v>0</v>
      </c>
      <c r="F23" s="179"/>
      <c r="G23" s="180"/>
      <c r="H23" s="181"/>
      <c r="I23" s="182"/>
      <c r="J23" s="181"/>
      <c r="K23" s="182"/>
      <c r="M23" s="177" t="s">
        <v>114</v>
      </c>
      <c r="O23" s="177"/>
      <c r="Q23" s="167"/>
    </row>
    <row r="24" spans="1:82">
      <c r="A24" s="175"/>
      <c r="B24" s="176"/>
      <c r="C24" s="228" t="s">
        <v>115</v>
      </c>
      <c r="D24" s="229"/>
      <c r="E24" s="178">
        <v>0</v>
      </c>
      <c r="F24" s="179"/>
      <c r="G24" s="180"/>
      <c r="H24" s="181"/>
      <c r="I24" s="182"/>
      <c r="J24" s="181"/>
      <c r="K24" s="182"/>
      <c r="M24" s="177" t="s">
        <v>115</v>
      </c>
      <c r="O24" s="177"/>
      <c r="Q24" s="167"/>
    </row>
    <row r="25" spans="1:82">
      <c r="A25" s="175"/>
      <c r="B25" s="176"/>
      <c r="C25" s="228" t="s">
        <v>116</v>
      </c>
      <c r="D25" s="229"/>
      <c r="E25" s="178">
        <v>38.744999999999997</v>
      </c>
      <c r="F25" s="179"/>
      <c r="G25" s="180"/>
      <c r="H25" s="181"/>
      <c r="I25" s="182"/>
      <c r="J25" s="181"/>
      <c r="K25" s="182"/>
      <c r="M25" s="177" t="s">
        <v>116</v>
      </c>
      <c r="O25" s="177"/>
      <c r="Q25" s="167"/>
    </row>
    <row r="26" spans="1:82">
      <c r="A26" s="175"/>
      <c r="B26" s="176"/>
      <c r="C26" s="228" t="s">
        <v>117</v>
      </c>
      <c r="D26" s="229"/>
      <c r="E26" s="178">
        <v>154.97999999999999</v>
      </c>
      <c r="F26" s="179"/>
      <c r="G26" s="180"/>
      <c r="H26" s="181"/>
      <c r="I26" s="182"/>
      <c r="J26" s="181"/>
      <c r="K26" s="182"/>
      <c r="M26" s="177" t="s">
        <v>117</v>
      </c>
      <c r="O26" s="177"/>
      <c r="Q26" s="167"/>
    </row>
    <row r="27" spans="1:82">
      <c r="A27" s="168">
        <v>12</v>
      </c>
      <c r="B27" s="169" t="s">
        <v>118</v>
      </c>
      <c r="C27" s="170" t="s">
        <v>119</v>
      </c>
      <c r="D27" s="171" t="s">
        <v>106</v>
      </c>
      <c r="E27" s="172">
        <v>302.39999999999998</v>
      </c>
      <c r="F27" s="207"/>
      <c r="G27" s="173">
        <f>E27*F27</f>
        <v>0</v>
      </c>
      <c r="H27" s="174">
        <v>7.1059999999999998E-2</v>
      </c>
      <c r="I27" s="174">
        <f>E27*H27</f>
        <v>21.488543999999997</v>
      </c>
      <c r="J27" s="174">
        <v>0</v>
      </c>
      <c r="K27" s="174">
        <f>E27*J27</f>
        <v>0</v>
      </c>
      <c r="Q27" s="167">
        <v>2</v>
      </c>
      <c r="AA27" s="144">
        <v>1</v>
      </c>
      <c r="AB27" s="144">
        <v>1</v>
      </c>
      <c r="AC27" s="144">
        <v>1</v>
      </c>
      <c r="BB27" s="144">
        <v>1</v>
      </c>
      <c r="BC27" s="144">
        <f>IF(BB27=1,G27,0)</f>
        <v>0</v>
      </c>
      <c r="BD27" s="144">
        <f>IF(BB27=2,G27,0)</f>
        <v>0</v>
      </c>
      <c r="BE27" s="144">
        <f>IF(BB27=3,G27,0)</f>
        <v>0</v>
      </c>
      <c r="BF27" s="144">
        <f>IF(BB27=4,G27,0)</f>
        <v>0</v>
      </c>
      <c r="BG27" s="144">
        <f>IF(BB27=5,G27,0)</f>
        <v>0</v>
      </c>
      <c r="CA27" s="144">
        <v>1</v>
      </c>
      <c r="CB27" s="144">
        <v>1</v>
      </c>
      <c r="CC27" s="167"/>
      <c r="CD27" s="167"/>
    </row>
    <row r="28" spans="1:82">
      <c r="A28" s="175"/>
      <c r="B28" s="176"/>
      <c r="C28" s="228" t="s">
        <v>120</v>
      </c>
      <c r="D28" s="229"/>
      <c r="E28" s="178">
        <v>0</v>
      </c>
      <c r="F28" s="179"/>
      <c r="G28" s="180"/>
      <c r="H28" s="181"/>
      <c r="I28" s="182"/>
      <c r="J28" s="181"/>
      <c r="K28" s="182"/>
      <c r="M28" s="177" t="s">
        <v>120</v>
      </c>
      <c r="O28" s="177"/>
      <c r="Q28" s="167"/>
    </row>
    <row r="29" spans="1:82">
      <c r="A29" s="175"/>
      <c r="B29" s="176"/>
      <c r="C29" s="228" t="s">
        <v>121</v>
      </c>
      <c r="D29" s="229"/>
      <c r="E29" s="178">
        <v>0</v>
      </c>
      <c r="F29" s="179"/>
      <c r="G29" s="180"/>
      <c r="H29" s="181"/>
      <c r="I29" s="182"/>
      <c r="J29" s="181"/>
      <c r="K29" s="182"/>
      <c r="M29" s="177" t="s">
        <v>121</v>
      </c>
      <c r="O29" s="177"/>
      <c r="Q29" s="167"/>
    </row>
    <row r="30" spans="1:82">
      <c r="A30" s="175"/>
      <c r="B30" s="176"/>
      <c r="C30" s="228" t="s">
        <v>122</v>
      </c>
      <c r="D30" s="229"/>
      <c r="E30" s="178">
        <v>5.04</v>
      </c>
      <c r="F30" s="179"/>
      <c r="G30" s="180"/>
      <c r="H30" s="181"/>
      <c r="I30" s="182"/>
      <c r="J30" s="181"/>
      <c r="K30" s="182"/>
      <c r="M30" s="177" t="s">
        <v>122</v>
      </c>
      <c r="O30" s="177"/>
      <c r="Q30" s="167"/>
    </row>
    <row r="31" spans="1:82">
      <c r="A31" s="175"/>
      <c r="B31" s="176"/>
      <c r="C31" s="228" t="s">
        <v>123</v>
      </c>
      <c r="D31" s="229"/>
      <c r="E31" s="178">
        <v>5.04</v>
      </c>
      <c r="F31" s="179"/>
      <c r="G31" s="180"/>
      <c r="H31" s="181"/>
      <c r="I31" s="182"/>
      <c r="J31" s="181"/>
      <c r="K31" s="182"/>
      <c r="M31" s="177" t="s">
        <v>123</v>
      </c>
      <c r="O31" s="177"/>
      <c r="Q31" s="167"/>
    </row>
    <row r="32" spans="1:82">
      <c r="A32" s="175"/>
      <c r="B32" s="176"/>
      <c r="C32" s="228" t="s">
        <v>124</v>
      </c>
      <c r="D32" s="229"/>
      <c r="E32" s="178">
        <v>5.04</v>
      </c>
      <c r="F32" s="179"/>
      <c r="G32" s="180"/>
      <c r="H32" s="181"/>
      <c r="I32" s="182"/>
      <c r="J32" s="181"/>
      <c r="K32" s="182"/>
      <c r="M32" s="177" t="s">
        <v>124</v>
      </c>
      <c r="O32" s="177"/>
      <c r="Q32" s="167"/>
    </row>
    <row r="33" spans="1:82">
      <c r="A33" s="175"/>
      <c r="B33" s="176"/>
      <c r="C33" s="228" t="s">
        <v>125</v>
      </c>
      <c r="D33" s="229"/>
      <c r="E33" s="178">
        <v>5.04</v>
      </c>
      <c r="F33" s="179"/>
      <c r="G33" s="180"/>
      <c r="H33" s="181"/>
      <c r="I33" s="182"/>
      <c r="J33" s="181"/>
      <c r="K33" s="182"/>
      <c r="M33" s="177" t="s">
        <v>125</v>
      </c>
      <c r="O33" s="177"/>
      <c r="Q33" s="167"/>
    </row>
    <row r="34" spans="1:82">
      <c r="A34" s="175"/>
      <c r="B34" s="176"/>
      <c r="C34" s="228" t="s">
        <v>126</v>
      </c>
      <c r="D34" s="229"/>
      <c r="E34" s="178">
        <v>5.04</v>
      </c>
      <c r="F34" s="179"/>
      <c r="G34" s="180"/>
      <c r="H34" s="181"/>
      <c r="I34" s="182"/>
      <c r="J34" s="181"/>
      <c r="K34" s="182"/>
      <c r="M34" s="177" t="s">
        <v>126</v>
      </c>
      <c r="O34" s="177"/>
      <c r="Q34" s="167"/>
    </row>
    <row r="35" spans="1:82">
      <c r="A35" s="175"/>
      <c r="B35" s="176"/>
      <c r="C35" s="228" t="s">
        <v>127</v>
      </c>
      <c r="D35" s="229"/>
      <c r="E35" s="178">
        <v>5.04</v>
      </c>
      <c r="F35" s="179"/>
      <c r="G35" s="180"/>
      <c r="H35" s="181"/>
      <c r="I35" s="182"/>
      <c r="J35" s="181"/>
      <c r="K35" s="182"/>
      <c r="M35" s="177" t="s">
        <v>127</v>
      </c>
      <c r="O35" s="177"/>
      <c r="Q35" s="167"/>
    </row>
    <row r="36" spans="1:82">
      <c r="A36" s="175"/>
      <c r="B36" s="176"/>
      <c r="C36" s="228" t="s">
        <v>128</v>
      </c>
      <c r="D36" s="229"/>
      <c r="E36" s="178">
        <v>5.04</v>
      </c>
      <c r="F36" s="179"/>
      <c r="G36" s="180"/>
      <c r="H36" s="181"/>
      <c r="I36" s="182"/>
      <c r="J36" s="181"/>
      <c r="K36" s="182"/>
      <c r="M36" s="177" t="s">
        <v>128</v>
      </c>
      <c r="O36" s="177"/>
      <c r="Q36" s="167"/>
    </row>
    <row r="37" spans="1:82">
      <c r="A37" s="175"/>
      <c r="B37" s="176"/>
      <c r="C37" s="228" t="s">
        <v>129</v>
      </c>
      <c r="D37" s="229"/>
      <c r="E37" s="178">
        <v>5.04</v>
      </c>
      <c r="F37" s="179"/>
      <c r="G37" s="180"/>
      <c r="H37" s="181"/>
      <c r="I37" s="182"/>
      <c r="J37" s="181"/>
      <c r="K37" s="182"/>
      <c r="M37" s="177" t="s">
        <v>129</v>
      </c>
      <c r="O37" s="177"/>
      <c r="Q37" s="167"/>
    </row>
    <row r="38" spans="1:82">
      <c r="A38" s="175"/>
      <c r="B38" s="176"/>
      <c r="C38" s="228" t="s">
        <v>130</v>
      </c>
      <c r="D38" s="229"/>
      <c r="E38" s="178">
        <v>5.04</v>
      </c>
      <c r="F38" s="179"/>
      <c r="G38" s="180"/>
      <c r="H38" s="181"/>
      <c r="I38" s="182"/>
      <c r="J38" s="181"/>
      <c r="K38" s="182"/>
      <c r="M38" s="177" t="s">
        <v>130</v>
      </c>
      <c r="O38" s="177"/>
      <c r="Q38" s="167"/>
    </row>
    <row r="39" spans="1:82">
      <c r="A39" s="175"/>
      <c r="B39" s="176"/>
      <c r="C39" s="228" t="s">
        <v>131</v>
      </c>
      <c r="D39" s="229"/>
      <c r="E39" s="178">
        <v>5.04</v>
      </c>
      <c r="F39" s="179"/>
      <c r="G39" s="180"/>
      <c r="H39" s="181"/>
      <c r="I39" s="182"/>
      <c r="J39" s="181"/>
      <c r="K39" s="182"/>
      <c r="M39" s="177" t="s">
        <v>131</v>
      </c>
      <c r="O39" s="177"/>
      <c r="Q39" s="167"/>
    </row>
    <row r="40" spans="1:82">
      <c r="A40" s="175"/>
      <c r="B40" s="176"/>
      <c r="C40" s="228" t="s">
        <v>132</v>
      </c>
      <c r="D40" s="229"/>
      <c r="E40" s="178">
        <v>5.04</v>
      </c>
      <c r="F40" s="179"/>
      <c r="G40" s="180"/>
      <c r="H40" s="181"/>
      <c r="I40" s="182"/>
      <c r="J40" s="181"/>
      <c r="K40" s="182"/>
      <c r="M40" s="177" t="s">
        <v>132</v>
      </c>
      <c r="O40" s="177"/>
      <c r="Q40" s="167"/>
    </row>
    <row r="41" spans="1:82">
      <c r="A41" s="175"/>
      <c r="B41" s="176"/>
      <c r="C41" s="228" t="s">
        <v>133</v>
      </c>
      <c r="D41" s="229"/>
      <c r="E41" s="178">
        <v>5.04</v>
      </c>
      <c r="F41" s="179"/>
      <c r="G41" s="180"/>
      <c r="H41" s="181"/>
      <c r="I41" s="182"/>
      <c r="J41" s="181"/>
      <c r="K41" s="182"/>
      <c r="M41" s="177" t="s">
        <v>133</v>
      </c>
      <c r="O41" s="177"/>
      <c r="Q41" s="167"/>
    </row>
    <row r="42" spans="1:82">
      <c r="A42" s="175"/>
      <c r="B42" s="176"/>
      <c r="C42" s="228" t="s">
        <v>134</v>
      </c>
      <c r="D42" s="229"/>
      <c r="E42" s="178">
        <v>241.92</v>
      </c>
      <c r="F42" s="179"/>
      <c r="G42" s="180"/>
      <c r="H42" s="181"/>
      <c r="I42" s="182"/>
      <c r="J42" s="181"/>
      <c r="K42" s="182"/>
      <c r="M42" s="177" t="s">
        <v>134</v>
      </c>
      <c r="O42" s="177"/>
      <c r="Q42" s="167"/>
    </row>
    <row r="43" spans="1:82">
      <c r="A43" s="168">
        <v>13</v>
      </c>
      <c r="B43" s="169" t="s">
        <v>135</v>
      </c>
      <c r="C43" s="170" t="s">
        <v>136</v>
      </c>
      <c r="D43" s="171" t="s">
        <v>106</v>
      </c>
      <c r="E43" s="172">
        <v>140.13999999999999</v>
      </c>
      <c r="F43" s="207"/>
      <c r="G43" s="173">
        <f>E43*F43</f>
        <v>0</v>
      </c>
      <c r="H43" s="174">
        <v>9.2979999999999993E-2</v>
      </c>
      <c r="I43" s="174">
        <f>E43*H43</f>
        <v>13.030217199999997</v>
      </c>
      <c r="J43" s="174">
        <v>0</v>
      </c>
      <c r="K43" s="174">
        <f>E43*J43</f>
        <v>0</v>
      </c>
      <c r="Q43" s="167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</v>
      </c>
      <c r="CB43" s="144">
        <v>1</v>
      </c>
      <c r="CC43" s="167"/>
      <c r="CD43" s="167"/>
    </row>
    <row r="44" spans="1:82">
      <c r="A44" s="175"/>
      <c r="B44" s="176"/>
      <c r="C44" s="228" t="s">
        <v>137</v>
      </c>
      <c r="D44" s="229"/>
      <c r="E44" s="178">
        <v>0</v>
      </c>
      <c r="F44" s="179"/>
      <c r="G44" s="180"/>
      <c r="H44" s="181"/>
      <c r="I44" s="182"/>
      <c r="J44" s="181"/>
      <c r="K44" s="182"/>
      <c r="M44" s="177" t="s">
        <v>137</v>
      </c>
      <c r="O44" s="177"/>
      <c r="Q44" s="167"/>
    </row>
    <row r="45" spans="1:82">
      <c r="A45" s="175"/>
      <c r="B45" s="176"/>
      <c r="C45" s="228" t="s">
        <v>138</v>
      </c>
      <c r="D45" s="229"/>
      <c r="E45" s="178">
        <v>0</v>
      </c>
      <c r="F45" s="179"/>
      <c r="G45" s="180"/>
      <c r="H45" s="181"/>
      <c r="I45" s="182"/>
      <c r="J45" s="181"/>
      <c r="K45" s="182"/>
      <c r="M45" s="177" t="s">
        <v>138</v>
      </c>
      <c r="O45" s="177"/>
      <c r="Q45" s="167"/>
    </row>
    <row r="46" spans="1:82">
      <c r="A46" s="175"/>
      <c r="B46" s="176"/>
      <c r="C46" s="228" t="s">
        <v>139</v>
      </c>
      <c r="D46" s="229"/>
      <c r="E46" s="178">
        <v>2.5024999999999999</v>
      </c>
      <c r="F46" s="179"/>
      <c r="G46" s="180"/>
      <c r="H46" s="181"/>
      <c r="I46" s="182"/>
      <c r="J46" s="181"/>
      <c r="K46" s="182"/>
      <c r="M46" s="177" t="s">
        <v>139</v>
      </c>
      <c r="O46" s="177"/>
      <c r="Q46" s="167"/>
    </row>
    <row r="47" spans="1:82">
      <c r="A47" s="175"/>
      <c r="B47" s="176"/>
      <c r="C47" s="228" t="s">
        <v>140</v>
      </c>
      <c r="D47" s="229"/>
      <c r="E47" s="178">
        <v>2.5024999999999999</v>
      </c>
      <c r="F47" s="179"/>
      <c r="G47" s="180"/>
      <c r="H47" s="181"/>
      <c r="I47" s="182"/>
      <c r="J47" s="181"/>
      <c r="K47" s="182"/>
      <c r="M47" s="177" t="s">
        <v>140</v>
      </c>
      <c r="O47" s="177"/>
      <c r="Q47" s="167"/>
    </row>
    <row r="48" spans="1:82">
      <c r="A48" s="175"/>
      <c r="B48" s="176"/>
      <c r="C48" s="228" t="s">
        <v>141</v>
      </c>
      <c r="D48" s="229"/>
      <c r="E48" s="178">
        <v>2.5024999999999999</v>
      </c>
      <c r="F48" s="179"/>
      <c r="G48" s="180"/>
      <c r="H48" s="181"/>
      <c r="I48" s="182"/>
      <c r="J48" s="181"/>
      <c r="K48" s="182"/>
      <c r="M48" s="177" t="s">
        <v>141</v>
      </c>
      <c r="O48" s="177"/>
      <c r="Q48" s="167"/>
    </row>
    <row r="49" spans="1:82">
      <c r="A49" s="175"/>
      <c r="B49" s="176"/>
      <c r="C49" s="228" t="s">
        <v>142</v>
      </c>
      <c r="D49" s="229"/>
      <c r="E49" s="178">
        <v>2.5024999999999999</v>
      </c>
      <c r="F49" s="179"/>
      <c r="G49" s="180"/>
      <c r="H49" s="181"/>
      <c r="I49" s="182"/>
      <c r="J49" s="181"/>
      <c r="K49" s="182"/>
      <c r="M49" s="177" t="s">
        <v>142</v>
      </c>
      <c r="O49" s="177"/>
      <c r="Q49" s="167"/>
    </row>
    <row r="50" spans="1:82">
      <c r="A50" s="175"/>
      <c r="B50" s="176"/>
      <c r="C50" s="228" t="s">
        <v>143</v>
      </c>
      <c r="D50" s="229"/>
      <c r="E50" s="178">
        <v>2.5024999999999999</v>
      </c>
      <c r="F50" s="179"/>
      <c r="G50" s="180"/>
      <c r="H50" s="181"/>
      <c r="I50" s="182"/>
      <c r="J50" s="181"/>
      <c r="K50" s="182"/>
      <c r="M50" s="177" t="s">
        <v>143</v>
      </c>
      <c r="O50" s="177"/>
      <c r="Q50" s="167"/>
    </row>
    <row r="51" spans="1:82">
      <c r="A51" s="175"/>
      <c r="B51" s="176"/>
      <c r="C51" s="228" t="s">
        <v>144</v>
      </c>
      <c r="D51" s="229"/>
      <c r="E51" s="178">
        <v>2.5024999999999999</v>
      </c>
      <c r="F51" s="179"/>
      <c r="G51" s="180"/>
      <c r="H51" s="181"/>
      <c r="I51" s="182"/>
      <c r="J51" s="181"/>
      <c r="K51" s="182"/>
      <c r="M51" s="177" t="s">
        <v>144</v>
      </c>
      <c r="O51" s="177"/>
      <c r="Q51" s="167"/>
    </row>
    <row r="52" spans="1:82">
      <c r="A52" s="175"/>
      <c r="B52" s="176"/>
      <c r="C52" s="228" t="s">
        <v>145</v>
      </c>
      <c r="D52" s="229"/>
      <c r="E52" s="178">
        <v>2.5024999999999999</v>
      </c>
      <c r="F52" s="179"/>
      <c r="G52" s="180"/>
      <c r="H52" s="181"/>
      <c r="I52" s="182"/>
      <c r="J52" s="181"/>
      <c r="K52" s="182"/>
      <c r="M52" s="177" t="s">
        <v>145</v>
      </c>
      <c r="O52" s="177"/>
      <c r="Q52" s="167"/>
    </row>
    <row r="53" spans="1:82">
      <c r="A53" s="175"/>
      <c r="B53" s="176"/>
      <c r="C53" s="228" t="s">
        <v>146</v>
      </c>
      <c r="D53" s="229"/>
      <c r="E53" s="178">
        <v>2.5024999999999999</v>
      </c>
      <c r="F53" s="179"/>
      <c r="G53" s="180"/>
      <c r="H53" s="181"/>
      <c r="I53" s="182"/>
      <c r="J53" s="181"/>
      <c r="K53" s="182"/>
      <c r="M53" s="177" t="s">
        <v>146</v>
      </c>
      <c r="O53" s="177"/>
      <c r="Q53" s="167"/>
    </row>
    <row r="54" spans="1:82">
      <c r="A54" s="175"/>
      <c r="B54" s="176"/>
      <c r="C54" s="228" t="s">
        <v>147</v>
      </c>
      <c r="D54" s="229"/>
      <c r="E54" s="178">
        <v>2.5024999999999999</v>
      </c>
      <c r="F54" s="179"/>
      <c r="G54" s="180"/>
      <c r="H54" s="181"/>
      <c r="I54" s="182"/>
      <c r="J54" s="181"/>
      <c r="K54" s="182"/>
      <c r="M54" s="177" t="s">
        <v>147</v>
      </c>
      <c r="O54" s="177"/>
      <c r="Q54" s="167"/>
    </row>
    <row r="55" spans="1:82">
      <c r="A55" s="175"/>
      <c r="B55" s="176"/>
      <c r="C55" s="228" t="s">
        <v>148</v>
      </c>
      <c r="D55" s="229"/>
      <c r="E55" s="178">
        <v>2.5024999999999999</v>
      </c>
      <c r="F55" s="179"/>
      <c r="G55" s="180"/>
      <c r="H55" s="181"/>
      <c r="I55" s="182"/>
      <c r="J55" s="181"/>
      <c r="K55" s="182"/>
      <c r="M55" s="177" t="s">
        <v>148</v>
      </c>
      <c r="O55" s="177"/>
      <c r="Q55" s="167"/>
    </row>
    <row r="56" spans="1:82">
      <c r="A56" s="175"/>
      <c r="B56" s="176"/>
      <c r="C56" s="228" t="s">
        <v>149</v>
      </c>
      <c r="D56" s="229"/>
      <c r="E56" s="178">
        <v>2.5024999999999999</v>
      </c>
      <c r="F56" s="179"/>
      <c r="G56" s="180"/>
      <c r="H56" s="181"/>
      <c r="I56" s="182"/>
      <c r="J56" s="181"/>
      <c r="K56" s="182"/>
      <c r="M56" s="177" t="s">
        <v>149</v>
      </c>
      <c r="O56" s="177"/>
      <c r="Q56" s="167"/>
    </row>
    <row r="57" spans="1:82">
      <c r="A57" s="175"/>
      <c r="B57" s="176"/>
      <c r="C57" s="228" t="s">
        <v>150</v>
      </c>
      <c r="D57" s="229"/>
      <c r="E57" s="178">
        <v>2.5024999999999999</v>
      </c>
      <c r="F57" s="179"/>
      <c r="G57" s="180"/>
      <c r="H57" s="181"/>
      <c r="I57" s="182"/>
      <c r="J57" s="181"/>
      <c r="K57" s="182"/>
      <c r="M57" s="177" t="s">
        <v>150</v>
      </c>
      <c r="O57" s="177"/>
      <c r="Q57" s="167"/>
    </row>
    <row r="58" spans="1:82">
      <c r="A58" s="175"/>
      <c r="B58" s="176"/>
      <c r="C58" s="228" t="s">
        <v>151</v>
      </c>
      <c r="D58" s="229"/>
      <c r="E58" s="178">
        <v>110.11</v>
      </c>
      <c r="F58" s="179"/>
      <c r="G58" s="180"/>
      <c r="H58" s="181"/>
      <c r="I58" s="182"/>
      <c r="J58" s="181"/>
      <c r="K58" s="182"/>
      <c r="M58" s="177" t="s">
        <v>151</v>
      </c>
      <c r="O58" s="177"/>
      <c r="Q58" s="167"/>
    </row>
    <row r="59" spans="1:82">
      <c r="A59" s="168">
        <v>14</v>
      </c>
      <c r="B59" s="169" t="s">
        <v>152</v>
      </c>
      <c r="C59" s="170" t="s">
        <v>153</v>
      </c>
      <c r="D59" s="171" t="s">
        <v>106</v>
      </c>
      <c r="E59" s="172">
        <v>646.995</v>
      </c>
      <c r="F59" s="207"/>
      <c r="G59" s="173">
        <f>E59*F59</f>
        <v>0</v>
      </c>
      <c r="H59" s="174">
        <v>0.11763</v>
      </c>
      <c r="I59" s="174">
        <f>E59*H59</f>
        <v>76.106021850000005</v>
      </c>
      <c r="J59" s="174">
        <v>0</v>
      </c>
      <c r="K59" s="174">
        <f>E59*J59</f>
        <v>0</v>
      </c>
      <c r="Q59" s="167">
        <v>2</v>
      </c>
      <c r="AA59" s="144">
        <v>1</v>
      </c>
      <c r="AB59" s="144">
        <v>1</v>
      </c>
      <c r="AC59" s="144">
        <v>1</v>
      </c>
      <c r="BB59" s="144">
        <v>1</v>
      </c>
      <c r="BC59" s="144">
        <f>IF(BB59=1,G59,0)</f>
        <v>0</v>
      </c>
      <c r="BD59" s="144">
        <f>IF(BB59=2,G59,0)</f>
        <v>0</v>
      </c>
      <c r="BE59" s="144">
        <f>IF(BB59=3,G59,0)</f>
        <v>0</v>
      </c>
      <c r="BF59" s="144">
        <f>IF(BB59=4,G59,0)</f>
        <v>0</v>
      </c>
      <c r="BG59" s="144">
        <f>IF(BB59=5,G59,0)</f>
        <v>0</v>
      </c>
      <c r="CA59" s="144">
        <v>1</v>
      </c>
      <c r="CB59" s="144">
        <v>1</v>
      </c>
      <c r="CC59" s="167"/>
      <c r="CD59" s="167"/>
    </row>
    <row r="60" spans="1:82">
      <c r="A60" s="175"/>
      <c r="B60" s="176"/>
      <c r="C60" s="228" t="s">
        <v>154</v>
      </c>
      <c r="D60" s="229"/>
      <c r="E60" s="178">
        <v>0</v>
      </c>
      <c r="F60" s="179"/>
      <c r="G60" s="180"/>
      <c r="H60" s="181"/>
      <c r="I60" s="182"/>
      <c r="J60" s="181"/>
      <c r="K60" s="182"/>
      <c r="M60" s="177" t="s">
        <v>154</v>
      </c>
      <c r="O60" s="177"/>
      <c r="Q60" s="167"/>
    </row>
    <row r="61" spans="1:82">
      <c r="A61" s="175"/>
      <c r="B61" s="176"/>
      <c r="C61" s="228" t="s">
        <v>155</v>
      </c>
      <c r="D61" s="229"/>
      <c r="E61" s="178">
        <v>6.6289999999999996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75"/>
      <c r="B62" s="176"/>
      <c r="C62" s="228" t="s">
        <v>156</v>
      </c>
      <c r="D62" s="229"/>
      <c r="E62" s="178">
        <v>2.64</v>
      </c>
      <c r="F62" s="179"/>
      <c r="G62" s="180"/>
      <c r="H62" s="181"/>
      <c r="I62" s="182"/>
      <c r="J62" s="181"/>
      <c r="K62" s="182"/>
      <c r="M62" s="177" t="s">
        <v>156</v>
      </c>
      <c r="O62" s="177"/>
      <c r="Q62" s="167"/>
    </row>
    <row r="63" spans="1:82">
      <c r="A63" s="175"/>
      <c r="B63" s="176"/>
      <c r="C63" s="228" t="s">
        <v>157</v>
      </c>
      <c r="D63" s="229"/>
      <c r="E63" s="178">
        <v>0</v>
      </c>
      <c r="F63" s="179"/>
      <c r="G63" s="180"/>
      <c r="H63" s="181"/>
      <c r="I63" s="182"/>
      <c r="J63" s="181"/>
      <c r="K63" s="182"/>
      <c r="M63" s="177" t="s">
        <v>157</v>
      </c>
      <c r="O63" s="177"/>
      <c r="Q63" s="167"/>
    </row>
    <row r="64" spans="1:82">
      <c r="A64" s="175"/>
      <c r="B64" s="176"/>
      <c r="C64" s="228" t="s">
        <v>158</v>
      </c>
      <c r="D64" s="229"/>
      <c r="E64" s="178">
        <v>6.601</v>
      </c>
      <c r="F64" s="179"/>
      <c r="G64" s="180"/>
      <c r="H64" s="181"/>
      <c r="I64" s="182"/>
      <c r="J64" s="181"/>
      <c r="K64" s="182"/>
      <c r="M64" s="177" t="s">
        <v>158</v>
      </c>
      <c r="O64" s="177"/>
      <c r="Q64" s="167"/>
    </row>
    <row r="65" spans="1:17">
      <c r="A65" s="175"/>
      <c r="B65" s="176"/>
      <c r="C65" s="228" t="s">
        <v>159</v>
      </c>
      <c r="D65" s="229"/>
      <c r="E65" s="178">
        <v>2.64</v>
      </c>
      <c r="F65" s="179"/>
      <c r="G65" s="180"/>
      <c r="H65" s="181"/>
      <c r="I65" s="182"/>
      <c r="J65" s="181"/>
      <c r="K65" s="182"/>
      <c r="M65" s="177" t="s">
        <v>159</v>
      </c>
      <c r="O65" s="177"/>
      <c r="Q65" s="167"/>
    </row>
    <row r="66" spans="1:17">
      <c r="A66" s="175"/>
      <c r="B66" s="176"/>
      <c r="C66" s="228" t="s">
        <v>160</v>
      </c>
      <c r="D66" s="229"/>
      <c r="E66" s="178">
        <v>6.4889999999999999</v>
      </c>
      <c r="F66" s="179"/>
      <c r="G66" s="180"/>
      <c r="H66" s="181"/>
      <c r="I66" s="182"/>
      <c r="J66" s="181"/>
      <c r="K66" s="182"/>
      <c r="M66" s="177" t="s">
        <v>160</v>
      </c>
      <c r="O66" s="177"/>
      <c r="Q66" s="167"/>
    </row>
    <row r="67" spans="1:17">
      <c r="A67" s="175"/>
      <c r="B67" s="176"/>
      <c r="C67" s="228" t="s">
        <v>156</v>
      </c>
      <c r="D67" s="229"/>
      <c r="E67" s="178">
        <v>2.64</v>
      </c>
      <c r="F67" s="179"/>
      <c r="G67" s="180"/>
      <c r="H67" s="181"/>
      <c r="I67" s="182"/>
      <c r="J67" s="181"/>
      <c r="K67" s="182"/>
      <c r="M67" s="177" t="s">
        <v>156</v>
      </c>
      <c r="O67" s="177"/>
      <c r="Q67" s="167"/>
    </row>
    <row r="68" spans="1:17">
      <c r="A68" s="175"/>
      <c r="B68" s="176"/>
      <c r="C68" s="228" t="s">
        <v>161</v>
      </c>
      <c r="D68" s="229"/>
      <c r="E68" s="178">
        <v>6.8529999999999998</v>
      </c>
      <c r="F68" s="179"/>
      <c r="G68" s="180"/>
      <c r="H68" s="181"/>
      <c r="I68" s="182"/>
      <c r="J68" s="181"/>
      <c r="K68" s="182"/>
      <c r="M68" s="177" t="s">
        <v>161</v>
      </c>
      <c r="O68" s="177"/>
      <c r="Q68" s="167"/>
    </row>
    <row r="69" spans="1:17">
      <c r="A69" s="175"/>
      <c r="B69" s="176"/>
      <c r="C69" s="228" t="s">
        <v>156</v>
      </c>
      <c r="D69" s="229"/>
      <c r="E69" s="178">
        <v>2.64</v>
      </c>
      <c r="F69" s="179"/>
      <c r="G69" s="180"/>
      <c r="H69" s="181"/>
      <c r="I69" s="182"/>
      <c r="J69" s="181"/>
      <c r="K69" s="182"/>
      <c r="M69" s="177" t="s">
        <v>156</v>
      </c>
      <c r="O69" s="177"/>
      <c r="Q69" s="167"/>
    </row>
    <row r="70" spans="1:17">
      <c r="A70" s="175"/>
      <c r="B70" s="176"/>
      <c r="C70" s="228" t="s">
        <v>162</v>
      </c>
      <c r="D70" s="229"/>
      <c r="E70" s="178">
        <v>3.899</v>
      </c>
      <c r="F70" s="179"/>
      <c r="G70" s="180"/>
      <c r="H70" s="181"/>
      <c r="I70" s="182"/>
      <c r="J70" s="181"/>
      <c r="K70" s="182"/>
      <c r="M70" s="177" t="s">
        <v>162</v>
      </c>
      <c r="O70" s="177"/>
      <c r="Q70" s="167"/>
    </row>
    <row r="71" spans="1:17">
      <c r="A71" s="175"/>
      <c r="B71" s="176"/>
      <c r="C71" s="228" t="s">
        <v>163</v>
      </c>
      <c r="D71" s="229"/>
      <c r="E71" s="178">
        <v>1.44</v>
      </c>
      <c r="F71" s="179"/>
      <c r="G71" s="180"/>
      <c r="H71" s="181"/>
      <c r="I71" s="182"/>
      <c r="J71" s="181"/>
      <c r="K71" s="182"/>
      <c r="M71" s="177" t="s">
        <v>163</v>
      </c>
      <c r="O71" s="177"/>
      <c r="Q71" s="167"/>
    </row>
    <row r="72" spans="1:17">
      <c r="A72" s="175"/>
      <c r="B72" s="176"/>
      <c r="C72" s="228" t="s">
        <v>164</v>
      </c>
      <c r="D72" s="229"/>
      <c r="E72" s="178">
        <v>16.007999999999999</v>
      </c>
      <c r="F72" s="179"/>
      <c r="G72" s="180"/>
      <c r="H72" s="181"/>
      <c r="I72" s="182"/>
      <c r="J72" s="181"/>
      <c r="K72" s="182"/>
      <c r="M72" s="177" t="s">
        <v>164</v>
      </c>
      <c r="O72" s="177"/>
      <c r="Q72" s="167"/>
    </row>
    <row r="73" spans="1:17">
      <c r="A73" s="175"/>
      <c r="B73" s="176"/>
      <c r="C73" s="228" t="s">
        <v>165</v>
      </c>
      <c r="D73" s="229"/>
      <c r="E73" s="178">
        <v>6.2370000000000001</v>
      </c>
      <c r="F73" s="179"/>
      <c r="G73" s="180"/>
      <c r="H73" s="181"/>
      <c r="I73" s="182"/>
      <c r="J73" s="181"/>
      <c r="K73" s="182"/>
      <c r="M73" s="177" t="s">
        <v>165</v>
      </c>
      <c r="O73" s="177"/>
      <c r="Q73" s="167"/>
    </row>
    <row r="74" spans="1:17">
      <c r="A74" s="175"/>
      <c r="B74" s="176"/>
      <c r="C74" s="228" t="s">
        <v>166</v>
      </c>
      <c r="D74" s="229"/>
      <c r="E74" s="178">
        <v>2.64</v>
      </c>
      <c r="F74" s="179"/>
      <c r="G74" s="180"/>
      <c r="H74" s="181"/>
      <c r="I74" s="182"/>
      <c r="J74" s="181"/>
      <c r="K74" s="182"/>
      <c r="M74" s="177" t="s">
        <v>166</v>
      </c>
      <c r="O74" s="177"/>
      <c r="Q74" s="167"/>
    </row>
    <row r="75" spans="1:17">
      <c r="A75" s="175"/>
      <c r="B75" s="176"/>
      <c r="C75" s="228" t="s">
        <v>167</v>
      </c>
      <c r="D75" s="229"/>
      <c r="E75" s="178">
        <v>6.3209999999999997</v>
      </c>
      <c r="F75" s="179"/>
      <c r="G75" s="180"/>
      <c r="H75" s="181"/>
      <c r="I75" s="182"/>
      <c r="J75" s="181"/>
      <c r="K75" s="182"/>
      <c r="M75" s="177" t="s">
        <v>167</v>
      </c>
      <c r="O75" s="177"/>
      <c r="Q75" s="167"/>
    </row>
    <row r="76" spans="1:17">
      <c r="A76" s="175"/>
      <c r="B76" s="176"/>
      <c r="C76" s="228" t="s">
        <v>166</v>
      </c>
      <c r="D76" s="229"/>
      <c r="E76" s="178">
        <v>2.64</v>
      </c>
      <c r="F76" s="179"/>
      <c r="G76" s="180"/>
      <c r="H76" s="181"/>
      <c r="I76" s="182"/>
      <c r="J76" s="181"/>
      <c r="K76" s="182"/>
      <c r="M76" s="177" t="s">
        <v>166</v>
      </c>
      <c r="O76" s="177"/>
      <c r="Q76" s="167"/>
    </row>
    <row r="77" spans="1:17">
      <c r="A77" s="175"/>
      <c r="B77" s="176"/>
      <c r="C77" s="228" t="s">
        <v>168</v>
      </c>
      <c r="D77" s="229"/>
      <c r="E77" s="178">
        <v>6.5730000000000004</v>
      </c>
      <c r="F77" s="179"/>
      <c r="G77" s="180"/>
      <c r="H77" s="181"/>
      <c r="I77" s="182"/>
      <c r="J77" s="181"/>
      <c r="K77" s="182"/>
      <c r="M77" s="177" t="s">
        <v>168</v>
      </c>
      <c r="O77" s="177"/>
      <c r="Q77" s="167"/>
    </row>
    <row r="78" spans="1:17">
      <c r="A78" s="175"/>
      <c r="B78" s="176"/>
      <c r="C78" s="228" t="s">
        <v>166</v>
      </c>
      <c r="D78" s="229"/>
      <c r="E78" s="178">
        <v>2.64</v>
      </c>
      <c r="F78" s="179"/>
      <c r="G78" s="180"/>
      <c r="H78" s="181"/>
      <c r="I78" s="182"/>
      <c r="J78" s="181"/>
      <c r="K78" s="182"/>
      <c r="M78" s="177" t="s">
        <v>166</v>
      </c>
      <c r="O78" s="177"/>
      <c r="Q78" s="167"/>
    </row>
    <row r="79" spans="1:17">
      <c r="A79" s="175"/>
      <c r="B79" s="176"/>
      <c r="C79" s="228" t="s">
        <v>169</v>
      </c>
      <c r="D79" s="229"/>
      <c r="E79" s="178">
        <v>6.5730000000000004</v>
      </c>
      <c r="F79" s="179"/>
      <c r="G79" s="180"/>
      <c r="H79" s="181"/>
      <c r="I79" s="182"/>
      <c r="J79" s="181"/>
      <c r="K79" s="182"/>
      <c r="M79" s="177" t="s">
        <v>169</v>
      </c>
      <c r="O79" s="177"/>
      <c r="Q79" s="167"/>
    </row>
    <row r="80" spans="1:17">
      <c r="A80" s="175"/>
      <c r="B80" s="176"/>
      <c r="C80" s="228" t="s">
        <v>156</v>
      </c>
      <c r="D80" s="229"/>
      <c r="E80" s="178">
        <v>2.64</v>
      </c>
      <c r="F80" s="179"/>
      <c r="G80" s="180"/>
      <c r="H80" s="181"/>
      <c r="I80" s="182"/>
      <c r="J80" s="181"/>
      <c r="K80" s="182"/>
      <c r="M80" s="177" t="s">
        <v>156</v>
      </c>
      <c r="O80" s="177"/>
      <c r="Q80" s="167"/>
    </row>
    <row r="81" spans="1:82">
      <c r="A81" s="175"/>
      <c r="B81" s="176"/>
      <c r="C81" s="228" t="s">
        <v>170</v>
      </c>
      <c r="D81" s="229"/>
      <c r="E81" s="178">
        <v>6.5730000000000004</v>
      </c>
      <c r="F81" s="179"/>
      <c r="G81" s="180"/>
      <c r="H81" s="181"/>
      <c r="I81" s="182"/>
      <c r="J81" s="181"/>
      <c r="K81" s="182"/>
      <c r="M81" s="177" t="s">
        <v>170</v>
      </c>
      <c r="O81" s="177"/>
      <c r="Q81" s="167"/>
    </row>
    <row r="82" spans="1:82">
      <c r="A82" s="175"/>
      <c r="B82" s="176"/>
      <c r="C82" s="228" t="s">
        <v>156</v>
      </c>
      <c r="D82" s="229"/>
      <c r="E82" s="178">
        <v>2.64</v>
      </c>
      <c r="F82" s="179"/>
      <c r="G82" s="180"/>
      <c r="H82" s="181"/>
      <c r="I82" s="182"/>
      <c r="J82" s="181"/>
      <c r="K82" s="182"/>
      <c r="M82" s="177" t="s">
        <v>156</v>
      </c>
      <c r="O82" s="177"/>
      <c r="Q82" s="167"/>
    </row>
    <row r="83" spans="1:82">
      <c r="A83" s="175"/>
      <c r="B83" s="176"/>
      <c r="C83" s="228" t="s">
        <v>171</v>
      </c>
      <c r="D83" s="229"/>
      <c r="E83" s="178">
        <v>6.4329999999999998</v>
      </c>
      <c r="F83" s="179"/>
      <c r="G83" s="180"/>
      <c r="H83" s="181"/>
      <c r="I83" s="182"/>
      <c r="J83" s="181"/>
      <c r="K83" s="182"/>
      <c r="M83" s="177" t="s">
        <v>171</v>
      </c>
      <c r="O83" s="177"/>
      <c r="Q83" s="167"/>
    </row>
    <row r="84" spans="1:82">
      <c r="A84" s="175"/>
      <c r="B84" s="176"/>
      <c r="C84" s="228" t="s">
        <v>156</v>
      </c>
      <c r="D84" s="229"/>
      <c r="E84" s="178">
        <v>2.64</v>
      </c>
      <c r="F84" s="179"/>
      <c r="G84" s="180"/>
      <c r="H84" s="181"/>
      <c r="I84" s="182"/>
      <c r="J84" s="181"/>
      <c r="K84" s="182"/>
      <c r="M84" s="177" t="s">
        <v>156</v>
      </c>
      <c r="O84" s="177"/>
      <c r="Q84" s="167"/>
    </row>
    <row r="85" spans="1:82">
      <c r="A85" s="175"/>
      <c r="B85" s="176"/>
      <c r="C85" s="228" t="s">
        <v>172</v>
      </c>
      <c r="D85" s="229"/>
      <c r="E85" s="178">
        <v>6.657</v>
      </c>
      <c r="F85" s="179"/>
      <c r="G85" s="180"/>
      <c r="H85" s="181"/>
      <c r="I85" s="182"/>
      <c r="J85" s="181"/>
      <c r="K85" s="182"/>
      <c r="M85" s="177" t="s">
        <v>172</v>
      </c>
      <c r="O85" s="177"/>
      <c r="Q85" s="167"/>
    </row>
    <row r="86" spans="1:82">
      <c r="A86" s="175"/>
      <c r="B86" s="176"/>
      <c r="C86" s="228" t="s">
        <v>156</v>
      </c>
      <c r="D86" s="229"/>
      <c r="E86" s="178">
        <v>2.64</v>
      </c>
      <c r="F86" s="179"/>
      <c r="G86" s="180"/>
      <c r="H86" s="181"/>
      <c r="I86" s="182"/>
      <c r="J86" s="181"/>
      <c r="K86" s="182"/>
      <c r="M86" s="177" t="s">
        <v>156</v>
      </c>
      <c r="O86" s="177"/>
      <c r="Q86" s="167"/>
    </row>
    <row r="87" spans="1:82">
      <c r="A87" s="175"/>
      <c r="B87" s="176"/>
      <c r="C87" s="228" t="s">
        <v>173</v>
      </c>
      <c r="D87" s="229"/>
      <c r="E87" s="178">
        <v>6.5449999999999999</v>
      </c>
      <c r="F87" s="179"/>
      <c r="G87" s="180"/>
      <c r="H87" s="181"/>
      <c r="I87" s="182"/>
      <c r="J87" s="181"/>
      <c r="K87" s="182"/>
      <c r="M87" s="177" t="s">
        <v>173</v>
      </c>
      <c r="O87" s="177"/>
      <c r="Q87" s="167"/>
    </row>
    <row r="88" spans="1:82">
      <c r="A88" s="175"/>
      <c r="B88" s="176"/>
      <c r="C88" s="228" t="s">
        <v>156</v>
      </c>
      <c r="D88" s="229"/>
      <c r="E88" s="178">
        <v>2.64</v>
      </c>
      <c r="F88" s="179"/>
      <c r="G88" s="180"/>
      <c r="H88" s="181"/>
      <c r="I88" s="182"/>
      <c r="J88" s="181"/>
      <c r="K88" s="182"/>
      <c r="M88" s="177" t="s">
        <v>156</v>
      </c>
      <c r="O88" s="177"/>
      <c r="Q88" s="167"/>
    </row>
    <row r="89" spans="1:82">
      <c r="A89" s="175"/>
      <c r="B89" s="176"/>
      <c r="C89" s="228" t="s">
        <v>174</v>
      </c>
      <c r="D89" s="229"/>
      <c r="E89" s="178">
        <v>515.48400000000004</v>
      </c>
      <c r="F89" s="179"/>
      <c r="G89" s="180"/>
      <c r="H89" s="181"/>
      <c r="I89" s="182"/>
      <c r="J89" s="181"/>
      <c r="K89" s="182"/>
      <c r="M89" s="177" t="s">
        <v>174</v>
      </c>
      <c r="O89" s="177"/>
      <c r="Q89" s="167"/>
    </row>
    <row r="90" spans="1:82">
      <c r="A90" s="168">
        <v>15</v>
      </c>
      <c r="B90" s="169" t="s">
        <v>175</v>
      </c>
      <c r="C90" s="170" t="s">
        <v>176</v>
      </c>
      <c r="D90" s="171" t="s">
        <v>106</v>
      </c>
      <c r="E90" s="172">
        <v>94.575999999999993</v>
      </c>
      <c r="F90" s="207"/>
      <c r="G90" s="173">
        <f>E90*F90</f>
        <v>0</v>
      </c>
      <c r="H90" s="174">
        <v>0.13965</v>
      </c>
      <c r="I90" s="174">
        <f>E90*H90</f>
        <v>13.207538399999999</v>
      </c>
      <c r="J90" s="174">
        <v>0</v>
      </c>
      <c r="K90" s="174">
        <f>E90*J90</f>
        <v>0</v>
      </c>
      <c r="Q90" s="167">
        <v>2</v>
      </c>
      <c r="AA90" s="144">
        <v>1</v>
      </c>
      <c r="AB90" s="144">
        <v>1</v>
      </c>
      <c r="AC90" s="144">
        <v>1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A90" s="144">
        <v>1</v>
      </c>
      <c r="CB90" s="144">
        <v>1</v>
      </c>
      <c r="CC90" s="167"/>
      <c r="CD90" s="167"/>
    </row>
    <row r="91" spans="1:82">
      <c r="A91" s="175"/>
      <c r="B91" s="176"/>
      <c r="C91" s="228" t="s">
        <v>177</v>
      </c>
      <c r="D91" s="229"/>
      <c r="E91" s="178">
        <v>14.028</v>
      </c>
      <c r="F91" s="179"/>
      <c r="G91" s="180"/>
      <c r="H91" s="181"/>
      <c r="I91" s="182"/>
      <c r="J91" s="181"/>
      <c r="K91" s="182"/>
      <c r="M91" s="177" t="s">
        <v>177</v>
      </c>
      <c r="O91" s="177"/>
      <c r="Q91" s="167"/>
    </row>
    <row r="92" spans="1:82">
      <c r="A92" s="175"/>
      <c r="B92" s="176"/>
      <c r="C92" s="228" t="s">
        <v>178</v>
      </c>
      <c r="D92" s="229"/>
      <c r="E92" s="178">
        <v>70.14</v>
      </c>
      <c r="F92" s="179"/>
      <c r="G92" s="180"/>
      <c r="H92" s="181"/>
      <c r="I92" s="182"/>
      <c r="J92" s="181"/>
      <c r="K92" s="182"/>
      <c r="M92" s="177" t="s">
        <v>178</v>
      </c>
      <c r="O92" s="177"/>
      <c r="Q92" s="167"/>
    </row>
    <row r="93" spans="1:82">
      <c r="A93" s="175"/>
      <c r="B93" s="176"/>
      <c r="C93" s="228" t="s">
        <v>179</v>
      </c>
      <c r="D93" s="229"/>
      <c r="E93" s="178">
        <v>5.2080000000000002</v>
      </c>
      <c r="F93" s="179"/>
      <c r="G93" s="180"/>
      <c r="H93" s="181"/>
      <c r="I93" s="182"/>
      <c r="J93" s="181"/>
      <c r="K93" s="182"/>
      <c r="M93" s="177" t="s">
        <v>179</v>
      </c>
      <c r="O93" s="177"/>
      <c r="Q93" s="167"/>
    </row>
    <row r="94" spans="1:82">
      <c r="A94" s="175"/>
      <c r="B94" s="176"/>
      <c r="C94" s="228" t="s">
        <v>180</v>
      </c>
      <c r="D94" s="229"/>
      <c r="E94" s="178">
        <v>5.2</v>
      </c>
      <c r="F94" s="179"/>
      <c r="G94" s="180"/>
      <c r="H94" s="181"/>
      <c r="I94" s="182"/>
      <c r="J94" s="181"/>
      <c r="K94" s="182"/>
      <c r="M94" s="177" t="s">
        <v>180</v>
      </c>
      <c r="O94" s="177"/>
      <c r="Q94" s="167"/>
    </row>
    <row r="95" spans="1:82" ht="22.5">
      <c r="A95" s="168">
        <v>16</v>
      </c>
      <c r="B95" s="169" t="s">
        <v>181</v>
      </c>
      <c r="C95" s="170" t="s">
        <v>182</v>
      </c>
      <c r="D95" s="171" t="s">
        <v>106</v>
      </c>
      <c r="E95" s="172">
        <v>16.587499999999999</v>
      </c>
      <c r="F95" s="207"/>
      <c r="G95" s="173">
        <f>E95*F95</f>
        <v>0</v>
      </c>
      <c r="H95" s="174">
        <v>1.8599999999999998E-2</v>
      </c>
      <c r="I95" s="174">
        <f>E95*H95</f>
        <v>0.30852749999999995</v>
      </c>
      <c r="J95" s="174">
        <v>0</v>
      </c>
      <c r="K95" s="174">
        <f>E95*J95</f>
        <v>0</v>
      </c>
      <c r="Q95" s="167">
        <v>2</v>
      </c>
      <c r="AA95" s="144">
        <v>1</v>
      </c>
      <c r="AB95" s="144">
        <v>1</v>
      </c>
      <c r="AC95" s="144">
        <v>1</v>
      </c>
      <c r="BB95" s="144">
        <v>1</v>
      </c>
      <c r="BC95" s="144">
        <f>IF(BB95=1,G95,0)</f>
        <v>0</v>
      </c>
      <c r="BD95" s="144">
        <f>IF(BB95=2,G95,0)</f>
        <v>0</v>
      </c>
      <c r="BE95" s="144">
        <f>IF(BB95=3,G95,0)</f>
        <v>0</v>
      </c>
      <c r="BF95" s="144">
        <f>IF(BB95=4,G95,0)</f>
        <v>0</v>
      </c>
      <c r="BG95" s="144">
        <f>IF(BB95=5,G95,0)</f>
        <v>0</v>
      </c>
      <c r="CA95" s="144">
        <v>1</v>
      </c>
      <c r="CB95" s="144">
        <v>1</v>
      </c>
      <c r="CC95" s="167"/>
      <c r="CD95" s="167"/>
    </row>
    <row r="96" spans="1:82">
      <c r="A96" s="175"/>
      <c r="B96" s="176"/>
      <c r="C96" s="228" t="s">
        <v>183</v>
      </c>
      <c r="D96" s="229"/>
      <c r="E96" s="178">
        <v>0</v>
      </c>
      <c r="F96" s="179"/>
      <c r="G96" s="180"/>
      <c r="H96" s="181"/>
      <c r="I96" s="182"/>
      <c r="J96" s="181"/>
      <c r="K96" s="182"/>
      <c r="M96" s="177" t="s">
        <v>183</v>
      </c>
      <c r="O96" s="177"/>
      <c r="Q96" s="167"/>
    </row>
    <row r="97" spans="1:82">
      <c r="A97" s="175"/>
      <c r="B97" s="176"/>
      <c r="C97" s="228" t="s">
        <v>184</v>
      </c>
      <c r="D97" s="229"/>
      <c r="E97" s="178">
        <v>12.606</v>
      </c>
      <c r="F97" s="179"/>
      <c r="G97" s="180"/>
      <c r="H97" s="181"/>
      <c r="I97" s="182"/>
      <c r="J97" s="181"/>
      <c r="K97" s="182"/>
      <c r="M97" s="177" t="s">
        <v>184</v>
      </c>
      <c r="O97" s="177"/>
      <c r="Q97" s="167"/>
    </row>
    <row r="98" spans="1:82">
      <c r="A98" s="175"/>
      <c r="B98" s="176"/>
      <c r="C98" s="228" t="s">
        <v>185</v>
      </c>
      <c r="D98" s="229"/>
      <c r="E98" s="178">
        <v>0.9</v>
      </c>
      <c r="F98" s="179"/>
      <c r="G98" s="180"/>
      <c r="H98" s="181"/>
      <c r="I98" s="182"/>
      <c r="J98" s="181"/>
      <c r="K98" s="182"/>
      <c r="M98" s="177" t="s">
        <v>185</v>
      </c>
      <c r="O98" s="177"/>
      <c r="Q98" s="167"/>
    </row>
    <row r="99" spans="1:82">
      <c r="A99" s="175"/>
      <c r="B99" s="176"/>
      <c r="C99" s="228" t="s">
        <v>186</v>
      </c>
      <c r="D99" s="229"/>
      <c r="E99" s="178">
        <v>1.7407999999999999</v>
      </c>
      <c r="F99" s="179"/>
      <c r="G99" s="180"/>
      <c r="H99" s="181"/>
      <c r="I99" s="182"/>
      <c r="J99" s="181"/>
      <c r="K99" s="182"/>
      <c r="M99" s="177" t="s">
        <v>186</v>
      </c>
      <c r="O99" s="177"/>
      <c r="Q99" s="167"/>
    </row>
    <row r="100" spans="1:82">
      <c r="A100" s="175"/>
      <c r="B100" s="176"/>
      <c r="C100" s="228" t="s">
        <v>187</v>
      </c>
      <c r="D100" s="229"/>
      <c r="E100" s="178">
        <v>1.1908000000000001</v>
      </c>
      <c r="F100" s="179"/>
      <c r="G100" s="180"/>
      <c r="H100" s="181"/>
      <c r="I100" s="182"/>
      <c r="J100" s="181"/>
      <c r="K100" s="182"/>
      <c r="M100" s="177" t="s">
        <v>187</v>
      </c>
      <c r="O100" s="177"/>
      <c r="Q100" s="167"/>
    </row>
    <row r="101" spans="1:82">
      <c r="A101" s="175"/>
      <c r="B101" s="176"/>
      <c r="C101" s="228" t="s">
        <v>188</v>
      </c>
      <c r="D101" s="229"/>
      <c r="E101" s="178">
        <v>0.15</v>
      </c>
      <c r="F101" s="179"/>
      <c r="G101" s="180"/>
      <c r="H101" s="181"/>
      <c r="I101" s="182"/>
      <c r="J101" s="181"/>
      <c r="K101" s="182"/>
      <c r="M101" s="177" t="s">
        <v>188</v>
      </c>
      <c r="O101" s="177"/>
      <c r="Q101" s="167"/>
    </row>
    <row r="102" spans="1:82">
      <c r="A102" s="168">
        <v>17</v>
      </c>
      <c r="B102" s="169" t="s">
        <v>189</v>
      </c>
      <c r="C102" s="170" t="s">
        <v>190</v>
      </c>
      <c r="D102" s="171" t="s">
        <v>191</v>
      </c>
      <c r="E102" s="172">
        <v>784</v>
      </c>
      <c r="F102" s="207"/>
      <c r="G102" s="173">
        <f>E102*F102</f>
        <v>0</v>
      </c>
      <c r="H102" s="174">
        <v>1.0200000000000001E-3</v>
      </c>
      <c r="I102" s="174">
        <f>E102*H102</f>
        <v>0.79968000000000006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28" t="s">
        <v>192</v>
      </c>
      <c r="D103" s="229"/>
      <c r="E103" s="178">
        <v>0</v>
      </c>
      <c r="F103" s="179"/>
      <c r="G103" s="180"/>
      <c r="H103" s="181"/>
      <c r="I103" s="182"/>
      <c r="J103" s="181"/>
      <c r="K103" s="182"/>
      <c r="M103" s="177" t="s">
        <v>192</v>
      </c>
      <c r="O103" s="177"/>
      <c r="Q103" s="167"/>
    </row>
    <row r="104" spans="1:82">
      <c r="A104" s="175"/>
      <c r="B104" s="176"/>
      <c r="C104" s="228" t="s">
        <v>193</v>
      </c>
      <c r="D104" s="229"/>
      <c r="E104" s="178">
        <v>5.6</v>
      </c>
      <c r="F104" s="179"/>
      <c r="G104" s="180"/>
      <c r="H104" s="181"/>
      <c r="I104" s="182"/>
      <c r="J104" s="181"/>
      <c r="K104" s="182"/>
      <c r="M104" s="177" t="s">
        <v>193</v>
      </c>
      <c r="O104" s="177"/>
      <c r="Q104" s="167"/>
    </row>
    <row r="105" spans="1:82">
      <c r="A105" s="175"/>
      <c r="B105" s="176"/>
      <c r="C105" s="228" t="s">
        <v>194</v>
      </c>
      <c r="D105" s="229"/>
      <c r="E105" s="178">
        <v>22.4</v>
      </c>
      <c r="F105" s="179"/>
      <c r="G105" s="180"/>
      <c r="H105" s="181"/>
      <c r="I105" s="182"/>
      <c r="J105" s="181"/>
      <c r="K105" s="182"/>
      <c r="M105" s="177" t="s">
        <v>194</v>
      </c>
      <c r="O105" s="177"/>
      <c r="Q105" s="167"/>
    </row>
    <row r="106" spans="1:82">
      <c r="A106" s="175"/>
      <c r="B106" s="176"/>
      <c r="C106" s="228" t="s">
        <v>195</v>
      </c>
      <c r="D106" s="229"/>
      <c r="E106" s="178">
        <v>8.4</v>
      </c>
      <c r="F106" s="179"/>
      <c r="G106" s="180"/>
      <c r="H106" s="181"/>
      <c r="I106" s="182"/>
      <c r="J106" s="181"/>
      <c r="K106" s="182"/>
      <c r="M106" s="177" t="s">
        <v>195</v>
      </c>
      <c r="O106" s="177"/>
      <c r="Q106" s="167"/>
    </row>
    <row r="107" spans="1:82">
      <c r="A107" s="175"/>
      <c r="B107" s="176"/>
      <c r="C107" s="228" t="s">
        <v>196</v>
      </c>
      <c r="D107" s="229"/>
      <c r="E107" s="178">
        <v>8.4</v>
      </c>
      <c r="F107" s="179"/>
      <c r="G107" s="180"/>
      <c r="H107" s="181"/>
      <c r="I107" s="182"/>
      <c r="J107" s="181"/>
      <c r="K107" s="182"/>
      <c r="M107" s="177" t="s">
        <v>196</v>
      </c>
      <c r="O107" s="177"/>
      <c r="Q107" s="167"/>
    </row>
    <row r="108" spans="1:82">
      <c r="A108" s="175"/>
      <c r="B108" s="176"/>
      <c r="C108" s="228" t="s">
        <v>197</v>
      </c>
      <c r="D108" s="229"/>
      <c r="E108" s="178">
        <v>67.2</v>
      </c>
      <c r="F108" s="179"/>
      <c r="G108" s="180"/>
      <c r="H108" s="181"/>
      <c r="I108" s="182"/>
      <c r="J108" s="181"/>
      <c r="K108" s="182"/>
      <c r="M108" s="177" t="s">
        <v>197</v>
      </c>
      <c r="O108" s="177"/>
      <c r="Q108" s="167"/>
    </row>
    <row r="109" spans="1:82">
      <c r="A109" s="175"/>
      <c r="B109" s="176"/>
      <c r="C109" s="228" t="s">
        <v>198</v>
      </c>
      <c r="D109" s="229"/>
      <c r="E109" s="178">
        <v>0</v>
      </c>
      <c r="F109" s="179"/>
      <c r="G109" s="180"/>
      <c r="H109" s="181"/>
      <c r="I109" s="182"/>
      <c r="J109" s="181"/>
      <c r="K109" s="182"/>
      <c r="M109" s="177" t="s">
        <v>198</v>
      </c>
      <c r="O109" s="177"/>
      <c r="Q109" s="167"/>
    </row>
    <row r="110" spans="1:82">
      <c r="A110" s="175"/>
      <c r="B110" s="176"/>
      <c r="C110" s="228" t="s">
        <v>199</v>
      </c>
      <c r="D110" s="229"/>
      <c r="E110" s="178">
        <v>0</v>
      </c>
      <c r="F110" s="179"/>
      <c r="G110" s="180"/>
      <c r="H110" s="181"/>
      <c r="I110" s="182"/>
      <c r="J110" s="181"/>
      <c r="K110" s="182"/>
      <c r="M110" s="177" t="s">
        <v>199</v>
      </c>
      <c r="O110" s="177"/>
      <c r="Q110" s="167"/>
    </row>
    <row r="111" spans="1:82">
      <c r="A111" s="175"/>
      <c r="B111" s="176"/>
      <c r="C111" s="228" t="s">
        <v>200</v>
      </c>
      <c r="D111" s="229"/>
      <c r="E111" s="178">
        <v>33.6</v>
      </c>
      <c r="F111" s="179"/>
      <c r="G111" s="180"/>
      <c r="H111" s="181"/>
      <c r="I111" s="182"/>
      <c r="J111" s="181"/>
      <c r="K111" s="182"/>
      <c r="M111" s="177" t="s">
        <v>200</v>
      </c>
      <c r="O111" s="177"/>
      <c r="Q111" s="167"/>
    </row>
    <row r="112" spans="1:82">
      <c r="A112" s="175"/>
      <c r="B112" s="176"/>
      <c r="C112" s="228" t="s">
        <v>201</v>
      </c>
      <c r="D112" s="229"/>
      <c r="E112" s="178">
        <v>134.4</v>
      </c>
      <c r="F112" s="179"/>
      <c r="G112" s="180"/>
      <c r="H112" s="181"/>
      <c r="I112" s="182"/>
      <c r="J112" s="181"/>
      <c r="K112" s="182"/>
      <c r="M112" s="177" t="s">
        <v>201</v>
      </c>
      <c r="O112" s="177"/>
      <c r="Q112" s="167"/>
    </row>
    <row r="113" spans="1:82">
      <c r="A113" s="175"/>
      <c r="B113" s="176"/>
      <c r="C113" s="228" t="s">
        <v>202</v>
      </c>
      <c r="D113" s="229"/>
      <c r="E113" s="178">
        <v>0</v>
      </c>
      <c r="F113" s="179"/>
      <c r="G113" s="180"/>
      <c r="H113" s="181"/>
      <c r="I113" s="182"/>
      <c r="J113" s="181"/>
      <c r="K113" s="182"/>
      <c r="M113" s="177" t="s">
        <v>202</v>
      </c>
      <c r="O113" s="177"/>
      <c r="Q113" s="167"/>
    </row>
    <row r="114" spans="1:82">
      <c r="A114" s="175"/>
      <c r="B114" s="176"/>
      <c r="C114" s="228" t="s">
        <v>203</v>
      </c>
      <c r="D114" s="229"/>
      <c r="E114" s="178">
        <v>0</v>
      </c>
      <c r="F114" s="179"/>
      <c r="G114" s="180"/>
      <c r="H114" s="181"/>
      <c r="I114" s="182"/>
      <c r="J114" s="181"/>
      <c r="K114" s="182"/>
      <c r="M114" s="177" t="s">
        <v>203</v>
      </c>
      <c r="O114" s="177"/>
      <c r="Q114" s="167"/>
    </row>
    <row r="115" spans="1:82">
      <c r="A115" s="175"/>
      <c r="B115" s="176"/>
      <c r="C115" s="228" t="s">
        <v>204</v>
      </c>
      <c r="D115" s="229"/>
      <c r="E115" s="178">
        <v>100.8</v>
      </c>
      <c r="F115" s="179"/>
      <c r="G115" s="180"/>
      <c r="H115" s="181"/>
      <c r="I115" s="182"/>
      <c r="J115" s="181"/>
      <c r="K115" s="182"/>
      <c r="M115" s="177" t="s">
        <v>204</v>
      </c>
      <c r="O115" s="177"/>
      <c r="Q115" s="167"/>
    </row>
    <row r="116" spans="1:82">
      <c r="A116" s="175"/>
      <c r="B116" s="176"/>
      <c r="C116" s="228" t="s">
        <v>205</v>
      </c>
      <c r="D116" s="229"/>
      <c r="E116" s="178">
        <v>403.2</v>
      </c>
      <c r="F116" s="179"/>
      <c r="G116" s="180"/>
      <c r="H116" s="181"/>
      <c r="I116" s="182"/>
      <c r="J116" s="181"/>
      <c r="K116" s="182"/>
      <c r="M116" s="177" t="s">
        <v>205</v>
      </c>
      <c r="O116" s="177"/>
      <c r="Q116" s="167"/>
    </row>
    <row r="117" spans="1:82">
      <c r="A117" s="168">
        <v>18</v>
      </c>
      <c r="B117" s="169" t="s">
        <v>206</v>
      </c>
      <c r="C117" s="170" t="s">
        <v>207</v>
      </c>
      <c r="D117" s="171" t="s">
        <v>191</v>
      </c>
      <c r="E117" s="172">
        <v>25.05</v>
      </c>
      <c r="F117" s="207"/>
      <c r="G117" s="173">
        <f>E117*F117</f>
        <v>0</v>
      </c>
      <c r="H117" s="174">
        <v>1.0200000000000001E-3</v>
      </c>
      <c r="I117" s="174">
        <f>E117*H117</f>
        <v>2.5551000000000004E-2</v>
      </c>
      <c r="J117" s="174">
        <v>0</v>
      </c>
      <c r="K117" s="174">
        <f>E117*J117</f>
        <v>0</v>
      </c>
      <c r="Q117" s="167">
        <v>2</v>
      </c>
      <c r="AA117" s="144">
        <v>1</v>
      </c>
      <c r="AB117" s="144">
        <v>1</v>
      </c>
      <c r="AC117" s="144">
        <v>1</v>
      </c>
      <c r="BB117" s="144">
        <v>1</v>
      </c>
      <c r="BC117" s="144">
        <f>IF(BB117=1,G117,0)</f>
        <v>0</v>
      </c>
      <c r="BD117" s="144">
        <f>IF(BB117=2,G117,0)</f>
        <v>0</v>
      </c>
      <c r="BE117" s="144">
        <f>IF(BB117=3,G117,0)</f>
        <v>0</v>
      </c>
      <c r="BF117" s="144">
        <f>IF(BB117=4,G117,0)</f>
        <v>0</v>
      </c>
      <c r="BG117" s="144">
        <f>IF(BB117=5,G117,0)</f>
        <v>0</v>
      </c>
      <c r="CA117" s="144">
        <v>1</v>
      </c>
      <c r="CB117" s="144">
        <v>1</v>
      </c>
      <c r="CC117" s="167"/>
      <c r="CD117" s="167"/>
    </row>
    <row r="118" spans="1:82">
      <c r="A118" s="175"/>
      <c r="B118" s="176"/>
      <c r="C118" s="228" t="s">
        <v>208</v>
      </c>
      <c r="D118" s="229"/>
      <c r="E118" s="178">
        <v>0</v>
      </c>
      <c r="F118" s="179"/>
      <c r="G118" s="180"/>
      <c r="H118" s="181"/>
      <c r="I118" s="182"/>
      <c r="J118" s="181"/>
      <c r="K118" s="182"/>
      <c r="M118" s="177" t="s">
        <v>208</v>
      </c>
      <c r="O118" s="177"/>
      <c r="Q118" s="167"/>
    </row>
    <row r="119" spans="1:82">
      <c r="A119" s="175"/>
      <c r="B119" s="176"/>
      <c r="C119" s="228" t="s">
        <v>209</v>
      </c>
      <c r="D119" s="229"/>
      <c r="E119" s="178">
        <v>5.01</v>
      </c>
      <c r="F119" s="179"/>
      <c r="G119" s="180"/>
      <c r="H119" s="181"/>
      <c r="I119" s="182"/>
      <c r="J119" s="181"/>
      <c r="K119" s="182"/>
      <c r="M119" s="177" t="s">
        <v>209</v>
      </c>
      <c r="O119" s="177"/>
      <c r="Q119" s="167"/>
    </row>
    <row r="120" spans="1:82">
      <c r="A120" s="175"/>
      <c r="B120" s="176"/>
      <c r="C120" s="228" t="s">
        <v>210</v>
      </c>
      <c r="D120" s="229"/>
      <c r="E120" s="178">
        <v>20.04</v>
      </c>
      <c r="F120" s="179"/>
      <c r="G120" s="180"/>
      <c r="H120" s="181"/>
      <c r="I120" s="182"/>
      <c r="J120" s="181"/>
      <c r="K120" s="182"/>
      <c r="M120" s="177" t="s">
        <v>210</v>
      </c>
      <c r="O120" s="177"/>
      <c r="Q120" s="167"/>
    </row>
    <row r="121" spans="1:82">
      <c r="A121" s="168">
        <v>19</v>
      </c>
      <c r="B121" s="169" t="s">
        <v>211</v>
      </c>
      <c r="C121" s="170" t="s">
        <v>212</v>
      </c>
      <c r="D121" s="171" t="s">
        <v>102</v>
      </c>
      <c r="E121" s="172">
        <v>3.49E-2</v>
      </c>
      <c r="F121" s="207"/>
      <c r="G121" s="173">
        <f>E121*F121</f>
        <v>0</v>
      </c>
      <c r="H121" s="174">
        <v>1.002</v>
      </c>
      <c r="I121" s="174">
        <f>E121*H121</f>
        <v>3.4969800000000002E-2</v>
      </c>
      <c r="J121" s="174">
        <v>0</v>
      </c>
      <c r="K121" s="174">
        <f>E121*J121</f>
        <v>0</v>
      </c>
      <c r="Q121" s="167">
        <v>2</v>
      </c>
      <c r="AA121" s="144">
        <v>1</v>
      </c>
      <c r="AB121" s="144">
        <v>1</v>
      </c>
      <c r="AC121" s="144">
        <v>1</v>
      </c>
      <c r="BB121" s="144">
        <v>1</v>
      </c>
      <c r="BC121" s="144">
        <f>IF(BB121=1,G121,0)</f>
        <v>0</v>
      </c>
      <c r="BD121" s="144">
        <f>IF(BB121=2,G121,0)</f>
        <v>0</v>
      </c>
      <c r="BE121" s="144">
        <f>IF(BB121=3,G121,0)</f>
        <v>0</v>
      </c>
      <c r="BF121" s="144">
        <f>IF(BB121=4,G121,0)</f>
        <v>0</v>
      </c>
      <c r="BG121" s="144">
        <f>IF(BB121=5,G121,0)</f>
        <v>0</v>
      </c>
      <c r="CA121" s="144">
        <v>1</v>
      </c>
      <c r="CB121" s="144">
        <v>1</v>
      </c>
      <c r="CC121" s="167"/>
      <c r="CD121" s="167"/>
    </row>
    <row r="122" spans="1:82">
      <c r="A122" s="175"/>
      <c r="B122" s="176"/>
      <c r="C122" s="228" t="s">
        <v>213</v>
      </c>
      <c r="D122" s="229"/>
      <c r="E122" s="178">
        <v>0</v>
      </c>
      <c r="F122" s="179"/>
      <c r="G122" s="180"/>
      <c r="H122" s="181"/>
      <c r="I122" s="182"/>
      <c r="J122" s="181"/>
      <c r="K122" s="182"/>
      <c r="M122" s="177" t="s">
        <v>213</v>
      </c>
      <c r="O122" s="177"/>
      <c r="Q122" s="167"/>
    </row>
    <row r="123" spans="1:82" ht="22.5">
      <c r="A123" s="175"/>
      <c r="B123" s="176"/>
      <c r="C123" s="228" t="s">
        <v>214</v>
      </c>
      <c r="D123" s="229"/>
      <c r="E123" s="178">
        <v>3.49E-2</v>
      </c>
      <c r="F123" s="179"/>
      <c r="G123" s="180"/>
      <c r="H123" s="181"/>
      <c r="I123" s="182"/>
      <c r="J123" s="181"/>
      <c r="K123" s="182"/>
      <c r="M123" s="177" t="s">
        <v>214</v>
      </c>
      <c r="O123" s="177"/>
      <c r="Q123" s="167"/>
    </row>
    <row r="124" spans="1:82">
      <c r="A124" s="175"/>
      <c r="B124" s="176"/>
      <c r="C124" s="228" t="s">
        <v>215</v>
      </c>
      <c r="D124" s="229"/>
      <c r="E124" s="178">
        <v>0</v>
      </c>
      <c r="F124" s="179"/>
      <c r="G124" s="180"/>
      <c r="H124" s="181"/>
      <c r="I124" s="182"/>
      <c r="J124" s="181"/>
      <c r="K124" s="182"/>
      <c r="M124" s="177" t="s">
        <v>215</v>
      </c>
      <c r="O124" s="177"/>
      <c r="Q124" s="167"/>
    </row>
    <row r="125" spans="1:82">
      <c r="A125" s="175"/>
      <c r="B125" s="176"/>
      <c r="C125" s="228" t="s">
        <v>216</v>
      </c>
      <c r="D125" s="229"/>
      <c r="E125" s="178">
        <v>0</v>
      </c>
      <c r="F125" s="179"/>
      <c r="G125" s="180"/>
      <c r="H125" s="181"/>
      <c r="I125" s="182"/>
      <c r="J125" s="181"/>
      <c r="K125" s="182"/>
      <c r="M125" s="177" t="s">
        <v>216</v>
      </c>
      <c r="O125" s="177"/>
      <c r="Q125" s="167"/>
    </row>
    <row r="126" spans="1:82">
      <c r="A126" s="175"/>
      <c r="B126" s="176"/>
      <c r="C126" s="228" t="s">
        <v>217</v>
      </c>
      <c r="D126" s="229"/>
      <c r="E126" s="178">
        <v>0</v>
      </c>
      <c r="F126" s="179"/>
      <c r="G126" s="180"/>
      <c r="H126" s="181"/>
      <c r="I126" s="182"/>
      <c r="J126" s="181"/>
      <c r="K126" s="182"/>
      <c r="M126" s="177" t="s">
        <v>217</v>
      </c>
      <c r="O126" s="177"/>
      <c r="Q126" s="167"/>
    </row>
    <row r="127" spans="1:82">
      <c r="A127" s="168">
        <v>20</v>
      </c>
      <c r="B127" s="169" t="s">
        <v>218</v>
      </c>
      <c r="C127" s="170" t="s">
        <v>219</v>
      </c>
      <c r="D127" s="171" t="s">
        <v>86</v>
      </c>
      <c r="E127" s="172">
        <v>1.8549</v>
      </c>
      <c r="F127" s="207"/>
      <c r="G127" s="173">
        <f>E127*F127</f>
        <v>0</v>
      </c>
      <c r="H127" s="174">
        <v>2.5698099999999999</v>
      </c>
      <c r="I127" s="174">
        <f>E127*H127</f>
        <v>4.7667405689999995</v>
      </c>
      <c r="J127" s="174">
        <v>0</v>
      </c>
      <c r="K127" s="174">
        <f>E127*J127</f>
        <v>0</v>
      </c>
      <c r="Q127" s="167">
        <v>2</v>
      </c>
      <c r="AA127" s="144">
        <v>1</v>
      </c>
      <c r="AB127" s="144">
        <v>1</v>
      </c>
      <c r="AC127" s="144">
        <v>1</v>
      </c>
      <c r="BB127" s="144">
        <v>1</v>
      </c>
      <c r="BC127" s="144">
        <f>IF(BB127=1,G127,0)</f>
        <v>0</v>
      </c>
      <c r="BD127" s="144">
        <f>IF(BB127=2,G127,0)</f>
        <v>0</v>
      </c>
      <c r="BE127" s="144">
        <f>IF(BB127=3,G127,0)</f>
        <v>0</v>
      </c>
      <c r="BF127" s="144">
        <f>IF(BB127=4,G127,0)</f>
        <v>0</v>
      </c>
      <c r="BG127" s="144">
        <f>IF(BB127=5,G127,0)</f>
        <v>0</v>
      </c>
      <c r="CA127" s="144">
        <v>1</v>
      </c>
      <c r="CB127" s="144">
        <v>1</v>
      </c>
      <c r="CC127" s="167"/>
      <c r="CD127" s="167"/>
    </row>
    <row r="128" spans="1:82">
      <c r="A128" s="175"/>
      <c r="B128" s="176"/>
      <c r="C128" s="228" t="s">
        <v>220</v>
      </c>
      <c r="D128" s="229"/>
      <c r="E128" s="178">
        <v>1.7010000000000001</v>
      </c>
      <c r="F128" s="179"/>
      <c r="G128" s="180"/>
      <c r="H128" s="181"/>
      <c r="I128" s="182"/>
      <c r="J128" s="181"/>
      <c r="K128" s="182"/>
      <c r="M128" s="177" t="s">
        <v>220</v>
      </c>
      <c r="O128" s="177"/>
      <c r="Q128" s="167"/>
    </row>
    <row r="129" spans="1:82">
      <c r="A129" s="175"/>
      <c r="B129" s="176"/>
      <c r="C129" s="228" t="s">
        <v>221</v>
      </c>
      <c r="D129" s="229"/>
      <c r="E129" s="178">
        <v>0</v>
      </c>
      <c r="F129" s="179"/>
      <c r="G129" s="180"/>
      <c r="H129" s="181"/>
      <c r="I129" s="182"/>
      <c r="J129" s="181"/>
      <c r="K129" s="182"/>
      <c r="M129" s="177" t="s">
        <v>221</v>
      </c>
      <c r="O129" s="177"/>
      <c r="Q129" s="167"/>
    </row>
    <row r="130" spans="1:82">
      <c r="A130" s="175"/>
      <c r="B130" s="176"/>
      <c r="C130" s="228" t="s">
        <v>222</v>
      </c>
      <c r="D130" s="229"/>
      <c r="E130" s="178">
        <v>0</v>
      </c>
      <c r="F130" s="179"/>
      <c r="G130" s="180"/>
      <c r="H130" s="181"/>
      <c r="I130" s="182"/>
      <c r="J130" s="181"/>
      <c r="K130" s="182"/>
      <c r="M130" s="177" t="s">
        <v>222</v>
      </c>
      <c r="O130" s="177"/>
      <c r="Q130" s="167"/>
    </row>
    <row r="131" spans="1:82">
      <c r="A131" s="175"/>
      <c r="B131" s="176"/>
      <c r="C131" s="228" t="s">
        <v>223</v>
      </c>
      <c r="D131" s="229"/>
      <c r="E131" s="178">
        <v>0</v>
      </c>
      <c r="F131" s="179"/>
      <c r="G131" s="180"/>
      <c r="H131" s="181"/>
      <c r="I131" s="182"/>
      <c r="J131" s="181"/>
      <c r="K131" s="182"/>
      <c r="M131" s="177" t="s">
        <v>223</v>
      </c>
      <c r="O131" s="177"/>
      <c r="Q131" s="167"/>
    </row>
    <row r="132" spans="1:82">
      <c r="A132" s="175"/>
      <c r="B132" s="176"/>
      <c r="C132" s="228" t="s">
        <v>224</v>
      </c>
      <c r="D132" s="229"/>
      <c r="E132" s="178">
        <v>0</v>
      </c>
      <c r="F132" s="179"/>
      <c r="G132" s="180"/>
      <c r="H132" s="181"/>
      <c r="I132" s="182"/>
      <c r="J132" s="181"/>
      <c r="K132" s="182"/>
      <c r="M132" s="177" t="s">
        <v>224</v>
      </c>
      <c r="O132" s="177"/>
      <c r="Q132" s="167"/>
    </row>
    <row r="133" spans="1:82">
      <c r="A133" s="175"/>
      <c r="B133" s="176"/>
      <c r="C133" s="228" t="s">
        <v>225</v>
      </c>
      <c r="D133" s="229"/>
      <c r="E133" s="178">
        <v>0</v>
      </c>
      <c r="F133" s="179"/>
      <c r="G133" s="180"/>
      <c r="H133" s="181"/>
      <c r="I133" s="182"/>
      <c r="J133" s="181"/>
      <c r="K133" s="182"/>
      <c r="M133" s="177" t="s">
        <v>225</v>
      </c>
      <c r="O133" s="177"/>
      <c r="Q133" s="167"/>
    </row>
    <row r="134" spans="1:82">
      <c r="A134" s="175"/>
      <c r="B134" s="176"/>
      <c r="C134" s="228" t="s">
        <v>226</v>
      </c>
      <c r="D134" s="229"/>
      <c r="E134" s="178">
        <v>0</v>
      </c>
      <c r="F134" s="179"/>
      <c r="G134" s="180"/>
      <c r="H134" s="181"/>
      <c r="I134" s="182"/>
      <c r="J134" s="181"/>
      <c r="K134" s="182"/>
      <c r="M134" s="177" t="s">
        <v>226</v>
      </c>
      <c r="O134" s="177"/>
      <c r="Q134" s="167"/>
    </row>
    <row r="135" spans="1:82" ht="22.5">
      <c r="A135" s="175"/>
      <c r="B135" s="176"/>
      <c r="C135" s="228" t="s">
        <v>227</v>
      </c>
      <c r="D135" s="229"/>
      <c r="E135" s="178">
        <v>7.5499999999999998E-2</v>
      </c>
      <c r="F135" s="179"/>
      <c r="G135" s="180"/>
      <c r="H135" s="181"/>
      <c r="I135" s="182"/>
      <c r="J135" s="181"/>
      <c r="K135" s="182"/>
      <c r="M135" s="177" t="s">
        <v>227</v>
      </c>
      <c r="O135" s="177"/>
      <c r="Q135" s="167"/>
    </row>
    <row r="136" spans="1:82">
      <c r="A136" s="175"/>
      <c r="B136" s="176"/>
      <c r="C136" s="228" t="s">
        <v>228</v>
      </c>
      <c r="D136" s="229"/>
      <c r="E136" s="178">
        <v>7.8399999999999997E-2</v>
      </c>
      <c r="F136" s="179"/>
      <c r="G136" s="180"/>
      <c r="H136" s="181"/>
      <c r="I136" s="182"/>
      <c r="J136" s="181"/>
      <c r="K136" s="182"/>
      <c r="M136" s="177" t="s">
        <v>228</v>
      </c>
      <c r="O136" s="177"/>
      <c r="Q136" s="167"/>
    </row>
    <row r="137" spans="1:82">
      <c r="A137" s="168">
        <v>21</v>
      </c>
      <c r="B137" s="169" t="s">
        <v>229</v>
      </c>
      <c r="C137" s="170" t="s">
        <v>230</v>
      </c>
      <c r="D137" s="171" t="s">
        <v>231</v>
      </c>
      <c r="E137" s="172">
        <v>78.533299999999997</v>
      </c>
      <c r="F137" s="207"/>
      <c r="G137" s="173">
        <f>E137*F137</f>
        <v>0</v>
      </c>
      <c r="H137" s="174">
        <v>1E-3</v>
      </c>
      <c r="I137" s="174">
        <f>E137*H137</f>
        <v>7.85333E-2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>
      <c r="A138" s="175"/>
      <c r="B138" s="176"/>
      <c r="C138" s="228" t="s">
        <v>232</v>
      </c>
      <c r="D138" s="229"/>
      <c r="E138" s="178">
        <v>78.533299999999997</v>
      </c>
      <c r="F138" s="179"/>
      <c r="G138" s="180"/>
      <c r="H138" s="181"/>
      <c r="I138" s="182"/>
      <c r="J138" s="181"/>
      <c r="K138" s="182"/>
      <c r="M138" s="177" t="s">
        <v>232</v>
      </c>
      <c r="O138" s="177"/>
      <c r="Q138" s="167"/>
    </row>
    <row r="139" spans="1:82">
      <c r="A139" s="175"/>
      <c r="B139" s="176"/>
      <c r="C139" s="228" t="s">
        <v>233</v>
      </c>
      <c r="D139" s="229"/>
      <c r="E139" s="178">
        <v>0</v>
      </c>
      <c r="F139" s="179"/>
      <c r="G139" s="180"/>
      <c r="H139" s="181"/>
      <c r="I139" s="182"/>
      <c r="J139" s="181"/>
      <c r="K139" s="182"/>
      <c r="M139" s="177" t="s">
        <v>233</v>
      </c>
      <c r="O139" s="177"/>
      <c r="Q139" s="167"/>
    </row>
    <row r="140" spans="1:82">
      <c r="A140" s="168">
        <v>22</v>
      </c>
      <c r="B140" s="169" t="s">
        <v>234</v>
      </c>
      <c r="C140" s="170" t="s">
        <v>235</v>
      </c>
      <c r="D140" s="171" t="s">
        <v>236</v>
      </c>
      <c r="E140" s="172">
        <v>0.66159999999999997</v>
      </c>
      <c r="F140" s="207"/>
      <c r="G140" s="173">
        <f>E140*F140</f>
        <v>0</v>
      </c>
      <c r="H140" s="174">
        <v>1</v>
      </c>
      <c r="I140" s="174">
        <f>E140*H140</f>
        <v>0.66159999999999997</v>
      </c>
      <c r="J140" s="174">
        <v>0</v>
      </c>
      <c r="K140" s="174">
        <f>E140*J140</f>
        <v>0</v>
      </c>
      <c r="Q140" s="167">
        <v>2</v>
      </c>
      <c r="AA140" s="144">
        <v>3</v>
      </c>
      <c r="AB140" s="144">
        <v>1</v>
      </c>
      <c r="AC140" s="144">
        <v>13331712</v>
      </c>
      <c r="BB140" s="144">
        <v>1</v>
      </c>
      <c r="BC140" s="144">
        <f>IF(BB140=1,G140,0)</f>
        <v>0</v>
      </c>
      <c r="BD140" s="144">
        <f>IF(BB140=2,G140,0)</f>
        <v>0</v>
      </c>
      <c r="BE140" s="144">
        <f>IF(BB140=3,G140,0)</f>
        <v>0</v>
      </c>
      <c r="BF140" s="144">
        <f>IF(BB140=4,G140,0)</f>
        <v>0</v>
      </c>
      <c r="BG140" s="144">
        <f>IF(BB140=5,G140,0)</f>
        <v>0</v>
      </c>
      <c r="CA140" s="144">
        <v>3</v>
      </c>
      <c r="CB140" s="144">
        <v>1</v>
      </c>
      <c r="CC140" s="167"/>
      <c r="CD140" s="167"/>
    </row>
    <row r="141" spans="1:82">
      <c r="A141" s="175"/>
      <c r="B141" s="176"/>
      <c r="C141" s="228" t="s">
        <v>237</v>
      </c>
      <c r="D141" s="229"/>
      <c r="E141" s="178">
        <v>0.66159999999999997</v>
      </c>
      <c r="F141" s="179"/>
      <c r="G141" s="180"/>
      <c r="H141" s="181"/>
      <c r="I141" s="182"/>
      <c r="J141" s="181"/>
      <c r="K141" s="182"/>
      <c r="M141" s="177" t="s">
        <v>237</v>
      </c>
      <c r="O141" s="177"/>
      <c r="Q141" s="167"/>
    </row>
    <row r="142" spans="1:82">
      <c r="A142" s="168">
        <v>23</v>
      </c>
      <c r="B142" s="169" t="s">
        <v>238</v>
      </c>
      <c r="C142" s="170" t="s">
        <v>239</v>
      </c>
      <c r="D142" s="171" t="s">
        <v>98</v>
      </c>
      <c r="E142" s="172">
        <v>70</v>
      </c>
      <c r="F142" s="207"/>
      <c r="G142" s="173">
        <f>E142*F142</f>
        <v>0</v>
      </c>
      <c r="H142" s="174">
        <v>3.3000000000000002E-2</v>
      </c>
      <c r="I142" s="174">
        <f>E142*H142</f>
        <v>2.31</v>
      </c>
      <c r="J142" s="174">
        <v>0</v>
      </c>
      <c r="K142" s="174">
        <f>E142*J142</f>
        <v>0</v>
      </c>
      <c r="Q142" s="167">
        <v>2</v>
      </c>
      <c r="AA142" s="144">
        <v>3</v>
      </c>
      <c r="AB142" s="144">
        <v>1</v>
      </c>
      <c r="AC142" s="144">
        <v>59531504</v>
      </c>
      <c r="BB142" s="144">
        <v>1</v>
      </c>
      <c r="BC142" s="144">
        <f>IF(BB142=1,G142,0)</f>
        <v>0</v>
      </c>
      <c r="BD142" s="144">
        <f>IF(BB142=2,G142,0)</f>
        <v>0</v>
      </c>
      <c r="BE142" s="144">
        <f>IF(BB142=3,G142,0)</f>
        <v>0</v>
      </c>
      <c r="BF142" s="144">
        <f>IF(BB142=4,G142,0)</f>
        <v>0</v>
      </c>
      <c r="BG142" s="144">
        <f>IF(BB142=5,G142,0)</f>
        <v>0</v>
      </c>
      <c r="CA142" s="144">
        <v>3</v>
      </c>
      <c r="CB142" s="144">
        <v>1</v>
      </c>
      <c r="CC142" s="167"/>
      <c r="CD142" s="167"/>
    </row>
    <row r="143" spans="1:82">
      <c r="A143" s="175"/>
      <c r="B143" s="176"/>
      <c r="C143" s="228" t="s">
        <v>240</v>
      </c>
      <c r="D143" s="229"/>
      <c r="E143" s="178">
        <v>70</v>
      </c>
      <c r="F143" s="179"/>
      <c r="G143" s="180"/>
      <c r="H143" s="181"/>
      <c r="I143" s="182"/>
      <c r="J143" s="181"/>
      <c r="K143" s="182"/>
      <c r="M143" s="177" t="s">
        <v>240</v>
      </c>
      <c r="O143" s="177"/>
      <c r="Q143" s="167"/>
    </row>
    <row r="144" spans="1:82">
      <c r="A144" s="168">
        <v>24</v>
      </c>
      <c r="B144" s="169" t="s">
        <v>241</v>
      </c>
      <c r="C144" s="170" t="s">
        <v>242</v>
      </c>
      <c r="D144" s="171" t="s">
        <v>98</v>
      </c>
      <c r="E144" s="172">
        <v>40</v>
      </c>
      <c r="F144" s="207"/>
      <c r="G144" s="173">
        <f>E144*F144</f>
        <v>0</v>
      </c>
      <c r="H144" s="174">
        <v>0.04</v>
      </c>
      <c r="I144" s="174">
        <f>E144*H144</f>
        <v>1.6</v>
      </c>
      <c r="J144" s="174">
        <v>0</v>
      </c>
      <c r="K144" s="174">
        <f>E144*J144</f>
        <v>0</v>
      </c>
      <c r="Q144" s="167">
        <v>2</v>
      </c>
      <c r="AA144" s="144">
        <v>3</v>
      </c>
      <c r="AB144" s="144">
        <v>1</v>
      </c>
      <c r="AC144" s="144">
        <v>59531505</v>
      </c>
      <c r="BB144" s="144">
        <v>1</v>
      </c>
      <c r="BC144" s="144">
        <f>IF(BB144=1,G144,0)</f>
        <v>0</v>
      </c>
      <c r="BD144" s="144">
        <f>IF(BB144=2,G144,0)</f>
        <v>0</v>
      </c>
      <c r="BE144" s="144">
        <f>IF(BB144=3,G144,0)</f>
        <v>0</v>
      </c>
      <c r="BF144" s="144">
        <f>IF(BB144=4,G144,0)</f>
        <v>0</v>
      </c>
      <c r="BG144" s="144">
        <f>IF(BB144=5,G144,0)</f>
        <v>0</v>
      </c>
      <c r="CA144" s="144">
        <v>3</v>
      </c>
      <c r="CB144" s="144">
        <v>1</v>
      </c>
      <c r="CC144" s="167"/>
      <c r="CD144" s="167"/>
    </row>
    <row r="145" spans="1:82">
      <c r="A145" s="175"/>
      <c r="B145" s="176"/>
      <c r="C145" s="228" t="s">
        <v>243</v>
      </c>
      <c r="D145" s="229"/>
      <c r="E145" s="178">
        <v>40</v>
      </c>
      <c r="F145" s="179"/>
      <c r="G145" s="180"/>
      <c r="H145" s="181"/>
      <c r="I145" s="182"/>
      <c r="J145" s="181"/>
      <c r="K145" s="182"/>
      <c r="M145" s="177" t="s">
        <v>243</v>
      </c>
      <c r="O145" s="177"/>
      <c r="Q145" s="167"/>
    </row>
    <row r="146" spans="1:82">
      <c r="A146" s="168">
        <v>25</v>
      </c>
      <c r="B146" s="169" t="s">
        <v>244</v>
      </c>
      <c r="C146" s="170" t="s">
        <v>245</v>
      </c>
      <c r="D146" s="171" t="s">
        <v>106</v>
      </c>
      <c r="E146" s="172">
        <v>10.206</v>
      </c>
      <c r="F146" s="207"/>
      <c r="G146" s="173">
        <f>E146*F146</f>
        <v>0</v>
      </c>
      <c r="H146" s="174">
        <v>9.0799999999999995E-3</v>
      </c>
      <c r="I146" s="174">
        <f>E146*H146</f>
        <v>9.2670479999999986E-2</v>
      </c>
      <c r="J146" s="174">
        <v>0</v>
      </c>
      <c r="K146" s="174">
        <f>E146*J146</f>
        <v>0</v>
      </c>
      <c r="Q146" s="167">
        <v>2</v>
      </c>
      <c r="AA146" s="144">
        <v>3</v>
      </c>
      <c r="AB146" s="144">
        <v>1</v>
      </c>
      <c r="AC146" s="144">
        <v>60725012</v>
      </c>
      <c r="BB146" s="144">
        <v>1</v>
      </c>
      <c r="BC146" s="144">
        <f>IF(BB146=1,G146,0)</f>
        <v>0</v>
      </c>
      <c r="BD146" s="144">
        <f>IF(BB146=2,G146,0)</f>
        <v>0</v>
      </c>
      <c r="BE146" s="144">
        <f>IF(BB146=3,G146,0)</f>
        <v>0</v>
      </c>
      <c r="BF146" s="144">
        <f>IF(BB146=4,G146,0)</f>
        <v>0</v>
      </c>
      <c r="BG146" s="144">
        <f>IF(BB146=5,G146,0)</f>
        <v>0</v>
      </c>
      <c r="CA146" s="144">
        <v>3</v>
      </c>
      <c r="CB146" s="144">
        <v>1</v>
      </c>
      <c r="CC146" s="167"/>
      <c r="CD146" s="167"/>
    </row>
    <row r="147" spans="1:82">
      <c r="A147" s="175"/>
      <c r="B147" s="176"/>
      <c r="C147" s="228" t="s">
        <v>246</v>
      </c>
      <c r="D147" s="229"/>
      <c r="E147" s="178">
        <v>10.206</v>
      </c>
      <c r="F147" s="179"/>
      <c r="G147" s="180"/>
      <c r="H147" s="181"/>
      <c r="I147" s="182"/>
      <c r="J147" s="181"/>
      <c r="K147" s="182"/>
      <c r="M147" s="177" t="s">
        <v>246</v>
      </c>
      <c r="O147" s="177"/>
      <c r="Q147" s="167"/>
    </row>
    <row r="148" spans="1:82">
      <c r="A148" s="183"/>
      <c r="B148" s="184" t="s">
        <v>80</v>
      </c>
      <c r="C148" s="185" t="str">
        <f>CONCATENATE(B10," ",C10)</f>
        <v>3 Svislé a kompletní konstrukce</v>
      </c>
      <c r="D148" s="186"/>
      <c r="E148" s="187"/>
      <c r="F148" s="188"/>
      <c r="G148" s="189">
        <f>SUM(G10:G147)</f>
        <v>0</v>
      </c>
      <c r="H148" s="190"/>
      <c r="I148" s="191">
        <f>SUM(I10:I147)</f>
        <v>161.291945099</v>
      </c>
      <c r="J148" s="190"/>
      <c r="K148" s="191">
        <f>SUM(K10:K147)</f>
        <v>0</v>
      </c>
      <c r="Q148" s="167">
        <v>4</v>
      </c>
      <c r="BC148" s="192">
        <f>SUM(BC10:BC147)</f>
        <v>0</v>
      </c>
      <c r="BD148" s="192">
        <f>SUM(BD10:BD147)</f>
        <v>0</v>
      </c>
      <c r="BE148" s="192">
        <f>SUM(BE10:BE147)</f>
        <v>0</v>
      </c>
      <c r="BF148" s="192">
        <f>SUM(BF10:BF147)</f>
        <v>0</v>
      </c>
      <c r="BG148" s="192">
        <f>SUM(BG10:BG147)</f>
        <v>0</v>
      </c>
    </row>
    <row r="149" spans="1:82">
      <c r="A149" s="159" t="s">
        <v>78</v>
      </c>
      <c r="B149" s="160" t="s">
        <v>247</v>
      </c>
      <c r="C149" s="161" t="s">
        <v>248</v>
      </c>
      <c r="D149" s="162"/>
      <c r="E149" s="163"/>
      <c r="F149" s="163"/>
      <c r="G149" s="164"/>
      <c r="H149" s="165"/>
      <c r="I149" s="166"/>
      <c r="J149" s="165"/>
      <c r="K149" s="166"/>
      <c r="Q149" s="167">
        <v>1</v>
      </c>
    </row>
    <row r="150" spans="1:82">
      <c r="A150" s="168">
        <v>26</v>
      </c>
      <c r="B150" s="169" t="s">
        <v>249</v>
      </c>
      <c r="C150" s="170" t="s">
        <v>250</v>
      </c>
      <c r="D150" s="171" t="s">
        <v>86</v>
      </c>
      <c r="E150" s="172">
        <v>44.487299999999998</v>
      </c>
      <c r="F150" s="207"/>
      <c r="G150" s="173">
        <f>E150*F150</f>
        <v>0</v>
      </c>
      <c r="H150" s="174">
        <v>2.5251399999999999</v>
      </c>
      <c r="I150" s="174">
        <f>E150*H150</f>
        <v>112.33666072199999</v>
      </c>
      <c r="J150" s="174">
        <v>0</v>
      </c>
      <c r="K150" s="174">
        <f>E150*J150</f>
        <v>0</v>
      </c>
      <c r="Q150" s="167">
        <v>2</v>
      </c>
      <c r="AA150" s="144">
        <v>1</v>
      </c>
      <c r="AB150" s="144">
        <v>1</v>
      </c>
      <c r="AC150" s="144">
        <v>1</v>
      </c>
      <c r="BB150" s="144">
        <v>1</v>
      </c>
      <c r="BC150" s="144">
        <f>IF(BB150=1,G150,0)</f>
        <v>0</v>
      </c>
      <c r="BD150" s="144">
        <f>IF(BB150=2,G150,0)</f>
        <v>0</v>
      </c>
      <c r="BE150" s="144">
        <f>IF(BB150=3,G150,0)</f>
        <v>0</v>
      </c>
      <c r="BF150" s="144">
        <f>IF(BB150=4,G150,0)</f>
        <v>0</v>
      </c>
      <c r="BG150" s="144">
        <f>IF(BB150=5,G150,0)</f>
        <v>0</v>
      </c>
      <c r="CA150" s="144">
        <v>1</v>
      </c>
      <c r="CB150" s="144">
        <v>1</v>
      </c>
      <c r="CC150" s="167"/>
      <c r="CD150" s="167"/>
    </row>
    <row r="151" spans="1:82">
      <c r="A151" s="175"/>
      <c r="B151" s="176"/>
      <c r="C151" s="228" t="s">
        <v>251</v>
      </c>
      <c r="D151" s="229"/>
      <c r="E151" s="178">
        <v>39.382199999999997</v>
      </c>
      <c r="F151" s="179"/>
      <c r="G151" s="180"/>
      <c r="H151" s="181"/>
      <c r="I151" s="182"/>
      <c r="J151" s="181"/>
      <c r="K151" s="182"/>
      <c r="M151" s="177" t="s">
        <v>251</v>
      </c>
      <c r="O151" s="177"/>
      <c r="Q151" s="167"/>
    </row>
    <row r="152" spans="1:82">
      <c r="A152" s="175"/>
      <c r="B152" s="176"/>
      <c r="C152" s="228" t="s">
        <v>252</v>
      </c>
      <c r="D152" s="229"/>
      <c r="E152" s="178">
        <v>0</v>
      </c>
      <c r="F152" s="179"/>
      <c r="G152" s="180"/>
      <c r="H152" s="181"/>
      <c r="I152" s="182"/>
      <c r="J152" s="181"/>
      <c r="K152" s="182"/>
      <c r="M152" s="177" t="s">
        <v>252</v>
      </c>
      <c r="O152" s="177"/>
      <c r="Q152" s="167"/>
    </row>
    <row r="153" spans="1:82">
      <c r="A153" s="175"/>
      <c r="B153" s="176"/>
      <c r="C153" s="228" t="s">
        <v>253</v>
      </c>
      <c r="D153" s="229"/>
      <c r="E153" s="178">
        <v>5.1051000000000002</v>
      </c>
      <c r="F153" s="179"/>
      <c r="G153" s="180"/>
      <c r="H153" s="181"/>
      <c r="I153" s="182"/>
      <c r="J153" s="181"/>
      <c r="K153" s="182"/>
      <c r="M153" s="177" t="s">
        <v>253</v>
      </c>
      <c r="O153" s="177"/>
      <c r="Q153" s="167"/>
    </row>
    <row r="154" spans="1:82">
      <c r="A154" s="168">
        <v>27</v>
      </c>
      <c r="B154" s="169" t="s">
        <v>254</v>
      </c>
      <c r="C154" s="170" t="s">
        <v>255</v>
      </c>
      <c r="D154" s="171" t="s">
        <v>106</v>
      </c>
      <c r="E154" s="172">
        <v>266.81200000000001</v>
      </c>
      <c r="F154" s="207"/>
      <c r="G154" s="173">
        <f>E154*F154</f>
        <v>0</v>
      </c>
      <c r="H154" s="174">
        <v>3.3169999999999998E-2</v>
      </c>
      <c r="I154" s="174">
        <f>E154*H154</f>
        <v>8.8501540399999996</v>
      </c>
      <c r="J154" s="174">
        <v>0</v>
      </c>
      <c r="K154" s="174">
        <f>E154*J154</f>
        <v>0</v>
      </c>
      <c r="Q154" s="167">
        <v>2</v>
      </c>
      <c r="AA154" s="144">
        <v>1</v>
      </c>
      <c r="AB154" s="144">
        <v>1</v>
      </c>
      <c r="AC154" s="144">
        <v>1</v>
      </c>
      <c r="BB154" s="144">
        <v>1</v>
      </c>
      <c r="BC154" s="144">
        <f>IF(BB154=1,G154,0)</f>
        <v>0</v>
      </c>
      <c r="BD154" s="144">
        <f>IF(BB154=2,G154,0)</f>
        <v>0</v>
      </c>
      <c r="BE154" s="144">
        <f>IF(BB154=3,G154,0)</f>
        <v>0</v>
      </c>
      <c r="BF154" s="144">
        <f>IF(BB154=4,G154,0)</f>
        <v>0</v>
      </c>
      <c r="BG154" s="144">
        <f>IF(BB154=5,G154,0)</f>
        <v>0</v>
      </c>
      <c r="CA154" s="144">
        <v>1</v>
      </c>
      <c r="CB154" s="144">
        <v>1</v>
      </c>
      <c r="CC154" s="167"/>
      <c r="CD154" s="167"/>
    </row>
    <row r="155" spans="1:82">
      <c r="A155" s="175"/>
      <c r="B155" s="176"/>
      <c r="C155" s="228" t="s">
        <v>256</v>
      </c>
      <c r="D155" s="229"/>
      <c r="E155" s="178">
        <v>32.564999999999998</v>
      </c>
      <c r="F155" s="179"/>
      <c r="G155" s="180"/>
      <c r="H155" s="181"/>
      <c r="I155" s="182"/>
      <c r="J155" s="181"/>
      <c r="K155" s="182"/>
      <c r="M155" s="177" t="s">
        <v>256</v>
      </c>
      <c r="O155" s="177"/>
      <c r="Q155" s="167"/>
    </row>
    <row r="156" spans="1:82">
      <c r="A156" s="175"/>
      <c r="B156" s="176"/>
      <c r="C156" s="228" t="s">
        <v>257</v>
      </c>
      <c r="D156" s="229"/>
      <c r="E156" s="178">
        <v>195.39</v>
      </c>
      <c r="F156" s="179"/>
      <c r="G156" s="180"/>
      <c r="H156" s="181"/>
      <c r="I156" s="182"/>
      <c r="J156" s="181"/>
      <c r="K156" s="182"/>
      <c r="M156" s="177" t="s">
        <v>257</v>
      </c>
      <c r="O156" s="177"/>
      <c r="Q156" s="167"/>
    </row>
    <row r="157" spans="1:82">
      <c r="A157" s="175"/>
      <c r="B157" s="176"/>
      <c r="C157" s="228" t="s">
        <v>258</v>
      </c>
      <c r="D157" s="229"/>
      <c r="E157" s="178">
        <v>0</v>
      </c>
      <c r="F157" s="179"/>
      <c r="G157" s="180"/>
      <c r="H157" s="181"/>
      <c r="I157" s="182"/>
      <c r="J157" s="181"/>
      <c r="K157" s="182"/>
      <c r="M157" s="177" t="s">
        <v>258</v>
      </c>
      <c r="O157" s="177"/>
      <c r="Q157" s="167"/>
    </row>
    <row r="158" spans="1:82">
      <c r="A158" s="175"/>
      <c r="B158" s="176"/>
      <c r="C158" s="228" t="s">
        <v>259</v>
      </c>
      <c r="D158" s="229"/>
      <c r="E158" s="178">
        <v>34.398000000000003</v>
      </c>
      <c r="F158" s="179"/>
      <c r="G158" s="180"/>
      <c r="H158" s="181"/>
      <c r="I158" s="182"/>
      <c r="J158" s="181"/>
      <c r="K158" s="182"/>
      <c r="M158" s="177" t="s">
        <v>259</v>
      </c>
      <c r="O158" s="177"/>
      <c r="Q158" s="167"/>
    </row>
    <row r="159" spans="1:82">
      <c r="A159" s="175"/>
      <c r="B159" s="176"/>
      <c r="C159" s="228" t="s">
        <v>260</v>
      </c>
      <c r="D159" s="229"/>
      <c r="E159" s="178">
        <v>4.4589999999999996</v>
      </c>
      <c r="F159" s="179"/>
      <c r="G159" s="180"/>
      <c r="H159" s="181"/>
      <c r="I159" s="182"/>
      <c r="J159" s="181"/>
      <c r="K159" s="182"/>
      <c r="M159" s="177" t="s">
        <v>260</v>
      </c>
      <c r="O159" s="177"/>
      <c r="Q159" s="167"/>
    </row>
    <row r="160" spans="1:82">
      <c r="A160" s="168">
        <v>28</v>
      </c>
      <c r="B160" s="169" t="s">
        <v>261</v>
      </c>
      <c r="C160" s="170" t="s">
        <v>262</v>
      </c>
      <c r="D160" s="171" t="s">
        <v>106</v>
      </c>
      <c r="E160" s="172">
        <v>266.81200000000001</v>
      </c>
      <c r="F160" s="207"/>
      <c r="G160" s="173">
        <f>E160*F160</f>
        <v>0</v>
      </c>
      <c r="H160" s="174">
        <v>0</v>
      </c>
      <c r="I160" s="174">
        <f>E160*H160</f>
        <v>0</v>
      </c>
      <c r="J160" s="174">
        <v>0</v>
      </c>
      <c r="K160" s="174">
        <f>E160*J160</f>
        <v>0</v>
      </c>
      <c r="Q160" s="167">
        <v>2</v>
      </c>
      <c r="AA160" s="144">
        <v>1</v>
      </c>
      <c r="AB160" s="144">
        <v>1</v>
      </c>
      <c r="AC160" s="144">
        <v>1</v>
      </c>
      <c r="BB160" s="144">
        <v>1</v>
      </c>
      <c r="BC160" s="144">
        <f>IF(BB160=1,G160,0)</f>
        <v>0</v>
      </c>
      <c r="BD160" s="144">
        <f>IF(BB160=2,G160,0)</f>
        <v>0</v>
      </c>
      <c r="BE160" s="144">
        <f>IF(BB160=3,G160,0)</f>
        <v>0</v>
      </c>
      <c r="BF160" s="144">
        <f>IF(BB160=4,G160,0)</f>
        <v>0</v>
      </c>
      <c r="BG160" s="144">
        <f>IF(BB160=5,G160,0)</f>
        <v>0</v>
      </c>
      <c r="CA160" s="144">
        <v>1</v>
      </c>
      <c r="CB160" s="144">
        <v>1</v>
      </c>
      <c r="CC160" s="167"/>
      <c r="CD160" s="167"/>
    </row>
    <row r="161" spans="1:82">
      <c r="A161" s="175"/>
      <c r="B161" s="176"/>
      <c r="C161" s="228" t="s">
        <v>263</v>
      </c>
      <c r="D161" s="229"/>
      <c r="E161" s="178">
        <v>195.39</v>
      </c>
      <c r="F161" s="179"/>
      <c r="G161" s="180"/>
      <c r="H161" s="181"/>
      <c r="I161" s="182"/>
      <c r="J161" s="181"/>
      <c r="K161" s="182"/>
      <c r="M161" s="177" t="s">
        <v>263</v>
      </c>
      <c r="O161" s="177"/>
      <c r="Q161" s="167"/>
    </row>
    <row r="162" spans="1:82">
      <c r="A162" s="175"/>
      <c r="B162" s="176"/>
      <c r="C162" s="228" t="s">
        <v>264</v>
      </c>
      <c r="D162" s="229"/>
      <c r="E162" s="178">
        <v>32.564999999999998</v>
      </c>
      <c r="F162" s="179"/>
      <c r="G162" s="180"/>
      <c r="H162" s="181"/>
      <c r="I162" s="182"/>
      <c r="J162" s="181"/>
      <c r="K162" s="182"/>
      <c r="M162" s="177" t="s">
        <v>264</v>
      </c>
      <c r="O162" s="177"/>
      <c r="Q162" s="167"/>
    </row>
    <row r="163" spans="1:82">
      <c r="A163" s="175"/>
      <c r="B163" s="176"/>
      <c r="C163" s="228" t="s">
        <v>265</v>
      </c>
      <c r="D163" s="229"/>
      <c r="E163" s="178">
        <v>34.398000000000003</v>
      </c>
      <c r="F163" s="179"/>
      <c r="G163" s="180"/>
      <c r="H163" s="181"/>
      <c r="I163" s="182"/>
      <c r="J163" s="181"/>
      <c r="K163" s="182"/>
      <c r="M163" s="177" t="s">
        <v>265</v>
      </c>
      <c r="O163" s="177"/>
      <c r="Q163" s="167"/>
    </row>
    <row r="164" spans="1:82">
      <c r="A164" s="175"/>
      <c r="B164" s="176"/>
      <c r="C164" s="228" t="s">
        <v>266</v>
      </c>
      <c r="D164" s="229"/>
      <c r="E164" s="178">
        <v>4.4589999999999996</v>
      </c>
      <c r="F164" s="179"/>
      <c r="G164" s="180"/>
      <c r="H164" s="181"/>
      <c r="I164" s="182"/>
      <c r="J164" s="181"/>
      <c r="K164" s="182"/>
      <c r="M164" s="177" t="s">
        <v>266</v>
      </c>
      <c r="O164" s="177"/>
      <c r="Q164" s="167"/>
    </row>
    <row r="165" spans="1:82">
      <c r="A165" s="168">
        <v>29</v>
      </c>
      <c r="B165" s="169" t="s">
        <v>267</v>
      </c>
      <c r="C165" s="170" t="s">
        <v>268</v>
      </c>
      <c r="D165" s="171" t="s">
        <v>106</v>
      </c>
      <c r="E165" s="172">
        <v>35.75</v>
      </c>
      <c r="F165" s="207"/>
      <c r="G165" s="173">
        <f>E165*F165</f>
        <v>0</v>
      </c>
      <c r="H165" s="174">
        <v>1.059E-2</v>
      </c>
      <c r="I165" s="174">
        <f>E165*H165</f>
        <v>0.3785925</v>
      </c>
      <c r="J165" s="174">
        <v>0</v>
      </c>
      <c r="K165" s="174">
        <f>E165*J165</f>
        <v>0</v>
      </c>
      <c r="Q165" s="167">
        <v>2</v>
      </c>
      <c r="AA165" s="144">
        <v>1</v>
      </c>
      <c r="AB165" s="144">
        <v>1</v>
      </c>
      <c r="AC165" s="144">
        <v>1</v>
      </c>
      <c r="BB165" s="144">
        <v>1</v>
      </c>
      <c r="BC165" s="144">
        <f>IF(BB165=1,G165,0)</f>
        <v>0</v>
      </c>
      <c r="BD165" s="144">
        <f>IF(BB165=2,G165,0)</f>
        <v>0</v>
      </c>
      <c r="BE165" s="144">
        <f>IF(BB165=3,G165,0)</f>
        <v>0</v>
      </c>
      <c r="BF165" s="144">
        <f>IF(BB165=4,G165,0)</f>
        <v>0</v>
      </c>
      <c r="BG165" s="144">
        <f>IF(BB165=5,G165,0)</f>
        <v>0</v>
      </c>
      <c r="CA165" s="144">
        <v>1</v>
      </c>
      <c r="CB165" s="144">
        <v>1</v>
      </c>
      <c r="CC165" s="167"/>
      <c r="CD165" s="167"/>
    </row>
    <row r="166" spans="1:82">
      <c r="A166" s="175"/>
      <c r="B166" s="176"/>
      <c r="C166" s="228" t="s">
        <v>269</v>
      </c>
      <c r="D166" s="229"/>
      <c r="E166" s="178">
        <v>0</v>
      </c>
      <c r="F166" s="179"/>
      <c r="G166" s="180"/>
      <c r="H166" s="181"/>
      <c r="I166" s="182"/>
      <c r="J166" s="181"/>
      <c r="K166" s="182"/>
      <c r="M166" s="177" t="s">
        <v>269</v>
      </c>
      <c r="O166" s="177"/>
      <c r="Q166" s="167"/>
    </row>
    <row r="167" spans="1:82">
      <c r="A167" s="175"/>
      <c r="B167" s="176"/>
      <c r="C167" s="228" t="s">
        <v>270</v>
      </c>
      <c r="D167" s="229"/>
      <c r="E167" s="178">
        <v>35.75</v>
      </c>
      <c r="F167" s="179"/>
      <c r="G167" s="180"/>
      <c r="H167" s="181"/>
      <c r="I167" s="182"/>
      <c r="J167" s="181"/>
      <c r="K167" s="182"/>
      <c r="M167" s="177" t="s">
        <v>270</v>
      </c>
      <c r="O167" s="177"/>
      <c r="Q167" s="167"/>
    </row>
    <row r="168" spans="1:82" ht="22.5">
      <c r="A168" s="168">
        <v>30</v>
      </c>
      <c r="B168" s="169" t="s">
        <v>271</v>
      </c>
      <c r="C168" s="170" t="s">
        <v>272</v>
      </c>
      <c r="D168" s="171" t="s">
        <v>102</v>
      </c>
      <c r="E168" s="172">
        <v>0.88290000000000002</v>
      </c>
      <c r="F168" s="207"/>
      <c r="G168" s="173">
        <f>E168*F168</f>
        <v>0</v>
      </c>
      <c r="H168" s="174">
        <v>1.0554399999999999</v>
      </c>
      <c r="I168" s="174">
        <f>E168*H168</f>
        <v>0.93184797599999991</v>
      </c>
      <c r="J168" s="174">
        <v>0</v>
      </c>
      <c r="K168" s="174">
        <f>E168*J168</f>
        <v>0</v>
      </c>
      <c r="Q168" s="167">
        <v>2</v>
      </c>
      <c r="AA168" s="144">
        <v>1</v>
      </c>
      <c r="AB168" s="144">
        <v>1</v>
      </c>
      <c r="AC168" s="144">
        <v>1</v>
      </c>
      <c r="BB168" s="144">
        <v>1</v>
      </c>
      <c r="BC168" s="144">
        <f>IF(BB168=1,G168,0)</f>
        <v>0</v>
      </c>
      <c r="BD168" s="144">
        <f>IF(BB168=2,G168,0)</f>
        <v>0</v>
      </c>
      <c r="BE168" s="144">
        <f>IF(BB168=3,G168,0)</f>
        <v>0</v>
      </c>
      <c r="BF168" s="144">
        <f>IF(BB168=4,G168,0)</f>
        <v>0</v>
      </c>
      <c r="BG168" s="144">
        <f>IF(BB168=5,G168,0)</f>
        <v>0</v>
      </c>
      <c r="CA168" s="144">
        <v>1</v>
      </c>
      <c r="CB168" s="144">
        <v>1</v>
      </c>
      <c r="CC168" s="167"/>
      <c r="CD168" s="167"/>
    </row>
    <row r="169" spans="1:82">
      <c r="A169" s="175"/>
      <c r="B169" s="176"/>
      <c r="C169" s="228" t="s">
        <v>273</v>
      </c>
      <c r="D169" s="229"/>
      <c r="E169" s="178">
        <v>0</v>
      </c>
      <c r="F169" s="179"/>
      <c r="G169" s="180"/>
      <c r="H169" s="181"/>
      <c r="I169" s="182"/>
      <c r="J169" s="181"/>
      <c r="K169" s="182"/>
      <c r="M169" s="177" t="s">
        <v>273</v>
      </c>
      <c r="O169" s="177"/>
      <c r="Q169" s="167"/>
    </row>
    <row r="170" spans="1:82">
      <c r="A170" s="175"/>
      <c r="B170" s="176"/>
      <c r="C170" s="228" t="s">
        <v>274</v>
      </c>
      <c r="D170" s="229"/>
      <c r="E170" s="178">
        <v>0.88290000000000002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68">
        <v>31</v>
      </c>
      <c r="B171" s="169" t="s">
        <v>275</v>
      </c>
      <c r="C171" s="170" t="s">
        <v>276</v>
      </c>
      <c r="D171" s="171" t="s">
        <v>102</v>
      </c>
      <c r="E171" s="172">
        <v>20.835100000000001</v>
      </c>
      <c r="F171" s="207"/>
      <c r="G171" s="173">
        <f>E171*F171</f>
        <v>0</v>
      </c>
      <c r="H171" s="174">
        <v>1.6629999999999999E-2</v>
      </c>
      <c r="I171" s="174">
        <f>E171*H171</f>
        <v>0.34648771299999997</v>
      </c>
      <c r="J171" s="174">
        <v>0</v>
      </c>
      <c r="K171" s="174">
        <f>E171*J171</f>
        <v>0</v>
      </c>
      <c r="Q171" s="167">
        <v>2</v>
      </c>
      <c r="AA171" s="144">
        <v>1</v>
      </c>
      <c r="AB171" s="144">
        <v>1</v>
      </c>
      <c r="AC171" s="144">
        <v>1</v>
      </c>
      <c r="BB171" s="144">
        <v>1</v>
      </c>
      <c r="BC171" s="144">
        <f>IF(BB171=1,G171,0)</f>
        <v>0</v>
      </c>
      <c r="BD171" s="144">
        <f>IF(BB171=2,G171,0)</f>
        <v>0</v>
      </c>
      <c r="BE171" s="144">
        <f>IF(BB171=3,G171,0)</f>
        <v>0</v>
      </c>
      <c r="BF171" s="144">
        <f>IF(BB171=4,G171,0)</f>
        <v>0</v>
      </c>
      <c r="BG171" s="144">
        <f>IF(BB171=5,G171,0)</f>
        <v>0</v>
      </c>
      <c r="CA171" s="144">
        <v>1</v>
      </c>
      <c r="CB171" s="144">
        <v>1</v>
      </c>
      <c r="CC171" s="167"/>
      <c r="CD171" s="167"/>
    </row>
    <row r="172" spans="1:82">
      <c r="A172" s="175"/>
      <c r="B172" s="176"/>
      <c r="C172" s="228" t="s">
        <v>277</v>
      </c>
      <c r="D172" s="229"/>
      <c r="E172" s="178">
        <v>0</v>
      </c>
      <c r="F172" s="179"/>
      <c r="G172" s="180"/>
      <c r="H172" s="181"/>
      <c r="I172" s="182"/>
      <c r="J172" s="181"/>
      <c r="K172" s="182"/>
      <c r="M172" s="177" t="s">
        <v>277</v>
      </c>
      <c r="O172" s="177"/>
      <c r="Q172" s="167"/>
    </row>
    <row r="173" spans="1:82">
      <c r="A173" s="175"/>
      <c r="B173" s="176"/>
      <c r="C173" s="228" t="s">
        <v>278</v>
      </c>
      <c r="D173" s="229"/>
      <c r="E173" s="178">
        <v>0</v>
      </c>
      <c r="F173" s="179"/>
      <c r="G173" s="180"/>
      <c r="H173" s="181"/>
      <c r="I173" s="182"/>
      <c r="J173" s="181"/>
      <c r="K173" s="182"/>
      <c r="M173" s="177" t="s">
        <v>278</v>
      </c>
      <c r="O173" s="177"/>
      <c r="Q173" s="167"/>
    </row>
    <row r="174" spans="1:82">
      <c r="A174" s="175"/>
      <c r="B174" s="176"/>
      <c r="C174" s="228" t="s">
        <v>279</v>
      </c>
      <c r="D174" s="229"/>
      <c r="E174" s="178">
        <v>0</v>
      </c>
      <c r="F174" s="179"/>
      <c r="G174" s="180"/>
      <c r="H174" s="181"/>
      <c r="I174" s="182"/>
      <c r="J174" s="181"/>
      <c r="K174" s="182"/>
      <c r="M174" s="177" t="s">
        <v>279</v>
      </c>
      <c r="O174" s="177"/>
      <c r="Q174" s="167"/>
    </row>
    <row r="175" spans="1:82">
      <c r="A175" s="175"/>
      <c r="B175" s="176"/>
      <c r="C175" s="228" t="s">
        <v>280</v>
      </c>
      <c r="D175" s="229"/>
      <c r="E175" s="178">
        <v>18.790199999999999</v>
      </c>
      <c r="F175" s="179"/>
      <c r="G175" s="180"/>
      <c r="H175" s="181"/>
      <c r="I175" s="182"/>
      <c r="J175" s="181"/>
      <c r="K175" s="182"/>
      <c r="M175" s="177" t="s">
        <v>280</v>
      </c>
      <c r="O175" s="177"/>
      <c r="Q175" s="167"/>
    </row>
    <row r="176" spans="1:82">
      <c r="A176" s="175"/>
      <c r="B176" s="176"/>
      <c r="C176" s="228" t="s">
        <v>281</v>
      </c>
      <c r="D176" s="229"/>
      <c r="E176" s="178">
        <v>0</v>
      </c>
      <c r="F176" s="179"/>
      <c r="G176" s="180"/>
      <c r="H176" s="181"/>
      <c r="I176" s="182"/>
      <c r="J176" s="181"/>
      <c r="K176" s="182"/>
      <c r="M176" s="177" t="s">
        <v>281</v>
      </c>
      <c r="O176" s="177"/>
      <c r="Q176" s="167"/>
    </row>
    <row r="177" spans="1:82">
      <c r="A177" s="175"/>
      <c r="B177" s="176"/>
      <c r="C177" s="228" t="s">
        <v>282</v>
      </c>
      <c r="D177" s="229"/>
      <c r="E177" s="178">
        <v>2.0449000000000002</v>
      </c>
      <c r="F177" s="179"/>
      <c r="G177" s="180"/>
      <c r="H177" s="181"/>
      <c r="I177" s="182"/>
      <c r="J177" s="181"/>
      <c r="K177" s="182"/>
      <c r="M177" s="177" t="s">
        <v>282</v>
      </c>
      <c r="O177" s="177"/>
      <c r="Q177" s="167"/>
    </row>
    <row r="178" spans="1:82">
      <c r="A178" s="168">
        <v>32</v>
      </c>
      <c r="B178" s="169" t="s">
        <v>283</v>
      </c>
      <c r="C178" s="170" t="s">
        <v>284</v>
      </c>
      <c r="D178" s="171" t="s">
        <v>236</v>
      </c>
      <c r="E178" s="172">
        <v>2.2084999999999999</v>
      </c>
      <c r="F178" s="207"/>
      <c r="G178" s="173">
        <f>E178*F178</f>
        <v>0</v>
      </c>
      <c r="H178" s="174">
        <v>1</v>
      </c>
      <c r="I178" s="174">
        <f>E178*H178</f>
        <v>2.2084999999999999</v>
      </c>
      <c r="J178" s="174">
        <v>0</v>
      </c>
      <c r="K178" s="174">
        <f>E178*J178</f>
        <v>0</v>
      </c>
      <c r="Q178" s="167">
        <v>2</v>
      </c>
      <c r="AA178" s="144">
        <v>3</v>
      </c>
      <c r="AB178" s="144">
        <v>1</v>
      </c>
      <c r="AC178" s="144">
        <v>13380525</v>
      </c>
      <c r="BB178" s="144">
        <v>1</v>
      </c>
      <c r="BC178" s="144">
        <f>IF(BB178=1,G178,0)</f>
        <v>0</v>
      </c>
      <c r="BD178" s="144">
        <f>IF(BB178=2,G178,0)</f>
        <v>0</v>
      </c>
      <c r="BE178" s="144">
        <f>IF(BB178=3,G178,0)</f>
        <v>0</v>
      </c>
      <c r="BF178" s="144">
        <f>IF(BB178=4,G178,0)</f>
        <v>0</v>
      </c>
      <c r="BG178" s="144">
        <f>IF(BB178=5,G178,0)</f>
        <v>0</v>
      </c>
      <c r="CA178" s="144">
        <v>3</v>
      </c>
      <c r="CB178" s="144">
        <v>1</v>
      </c>
      <c r="CC178" s="167"/>
      <c r="CD178" s="167"/>
    </row>
    <row r="179" spans="1:82">
      <c r="A179" s="175"/>
      <c r="B179" s="176"/>
      <c r="C179" s="228" t="s">
        <v>285</v>
      </c>
      <c r="D179" s="229"/>
      <c r="E179" s="178">
        <v>2.2084999999999999</v>
      </c>
      <c r="F179" s="179"/>
      <c r="G179" s="180"/>
      <c r="H179" s="181"/>
      <c r="I179" s="182"/>
      <c r="J179" s="181"/>
      <c r="K179" s="182"/>
      <c r="M179" s="177" t="s">
        <v>285</v>
      </c>
      <c r="O179" s="177"/>
      <c r="Q179" s="167"/>
    </row>
    <row r="180" spans="1:82">
      <c r="A180" s="168">
        <v>33</v>
      </c>
      <c r="B180" s="169" t="s">
        <v>286</v>
      </c>
      <c r="C180" s="170" t="s">
        <v>287</v>
      </c>
      <c r="D180" s="171" t="s">
        <v>236</v>
      </c>
      <c r="E180" s="172">
        <v>20.293399999999998</v>
      </c>
      <c r="F180" s="207"/>
      <c r="G180" s="173">
        <f>E180*F180</f>
        <v>0</v>
      </c>
      <c r="H180" s="174">
        <v>1</v>
      </c>
      <c r="I180" s="174">
        <f>E180*H180</f>
        <v>20.293399999999998</v>
      </c>
      <c r="J180" s="174">
        <v>0</v>
      </c>
      <c r="K180" s="174">
        <f>E180*J180</f>
        <v>0</v>
      </c>
      <c r="Q180" s="167">
        <v>2</v>
      </c>
      <c r="AA180" s="144">
        <v>3</v>
      </c>
      <c r="AB180" s="144">
        <v>1</v>
      </c>
      <c r="AC180" s="144">
        <v>13480810</v>
      </c>
      <c r="BB180" s="144">
        <v>1</v>
      </c>
      <c r="BC180" s="144">
        <f>IF(BB180=1,G180,0)</f>
        <v>0</v>
      </c>
      <c r="BD180" s="144">
        <f>IF(BB180=2,G180,0)</f>
        <v>0</v>
      </c>
      <c r="BE180" s="144">
        <f>IF(BB180=3,G180,0)</f>
        <v>0</v>
      </c>
      <c r="BF180" s="144">
        <f>IF(BB180=4,G180,0)</f>
        <v>0</v>
      </c>
      <c r="BG180" s="144">
        <f>IF(BB180=5,G180,0)</f>
        <v>0</v>
      </c>
      <c r="CA180" s="144">
        <v>3</v>
      </c>
      <c r="CB180" s="144">
        <v>1</v>
      </c>
      <c r="CC180" s="167"/>
      <c r="CD180" s="167"/>
    </row>
    <row r="181" spans="1:82">
      <c r="A181" s="175"/>
      <c r="B181" s="176"/>
      <c r="C181" s="228" t="s">
        <v>277</v>
      </c>
      <c r="D181" s="229"/>
      <c r="E181" s="178">
        <v>0</v>
      </c>
      <c r="F181" s="179"/>
      <c r="G181" s="180"/>
      <c r="H181" s="181"/>
      <c r="I181" s="182"/>
      <c r="J181" s="181"/>
      <c r="K181" s="182"/>
      <c r="M181" s="177" t="s">
        <v>277</v>
      </c>
      <c r="O181" s="177"/>
      <c r="Q181" s="167"/>
    </row>
    <row r="182" spans="1:82">
      <c r="A182" s="175"/>
      <c r="B182" s="176"/>
      <c r="C182" s="228" t="s">
        <v>278</v>
      </c>
      <c r="D182" s="229"/>
      <c r="E182" s="178">
        <v>0</v>
      </c>
      <c r="F182" s="179"/>
      <c r="G182" s="180"/>
      <c r="H182" s="181"/>
      <c r="I182" s="182"/>
      <c r="J182" s="181"/>
      <c r="K182" s="182"/>
      <c r="M182" s="177" t="s">
        <v>278</v>
      </c>
      <c r="O182" s="177"/>
      <c r="Q182" s="167"/>
    </row>
    <row r="183" spans="1:82">
      <c r="A183" s="175"/>
      <c r="B183" s="176"/>
      <c r="C183" s="228" t="s">
        <v>279</v>
      </c>
      <c r="D183" s="229"/>
      <c r="E183" s="178">
        <v>0</v>
      </c>
      <c r="F183" s="179"/>
      <c r="G183" s="180"/>
      <c r="H183" s="181"/>
      <c r="I183" s="182"/>
      <c r="J183" s="181"/>
      <c r="K183" s="182"/>
      <c r="M183" s="177" t="s">
        <v>279</v>
      </c>
      <c r="O183" s="177"/>
      <c r="Q183" s="167"/>
    </row>
    <row r="184" spans="1:82">
      <c r="A184" s="175"/>
      <c r="B184" s="176"/>
      <c r="C184" s="228" t="s">
        <v>288</v>
      </c>
      <c r="D184" s="229"/>
      <c r="E184" s="178">
        <v>20.293399999999998</v>
      </c>
      <c r="F184" s="179"/>
      <c r="G184" s="180"/>
      <c r="H184" s="181"/>
      <c r="I184" s="182"/>
      <c r="J184" s="181"/>
      <c r="K184" s="182"/>
      <c r="M184" s="177" t="s">
        <v>288</v>
      </c>
      <c r="O184" s="177"/>
      <c r="Q184" s="167"/>
    </row>
    <row r="185" spans="1:82">
      <c r="A185" s="183"/>
      <c r="B185" s="184" t="s">
        <v>80</v>
      </c>
      <c r="C185" s="185" t="str">
        <f>CONCATENATE(B149," ",C149)</f>
        <v>4 Vodorovné konstrukce</v>
      </c>
      <c r="D185" s="186"/>
      <c r="E185" s="187"/>
      <c r="F185" s="188"/>
      <c r="G185" s="189">
        <f>SUM(G149:G184)</f>
        <v>0</v>
      </c>
      <c r="H185" s="190"/>
      <c r="I185" s="191">
        <f>SUM(I149:I184)</f>
        <v>145.34564295099997</v>
      </c>
      <c r="J185" s="190"/>
      <c r="K185" s="191">
        <f>SUM(K149:K184)</f>
        <v>0</v>
      </c>
      <c r="Q185" s="167">
        <v>4</v>
      </c>
      <c r="BC185" s="192">
        <f>SUM(BC149:BC184)</f>
        <v>0</v>
      </c>
      <c r="BD185" s="192">
        <f>SUM(BD149:BD184)</f>
        <v>0</v>
      </c>
      <c r="BE185" s="192">
        <f>SUM(BE149:BE184)</f>
        <v>0</v>
      </c>
      <c r="BF185" s="192">
        <f>SUM(BF149:BF184)</f>
        <v>0</v>
      </c>
      <c r="BG185" s="192">
        <f>SUM(BG149:BG184)</f>
        <v>0</v>
      </c>
    </row>
    <row r="186" spans="1:82">
      <c r="A186" s="159" t="s">
        <v>78</v>
      </c>
      <c r="B186" s="160" t="s">
        <v>289</v>
      </c>
      <c r="C186" s="161" t="s">
        <v>290</v>
      </c>
      <c r="D186" s="162"/>
      <c r="E186" s="163"/>
      <c r="F186" s="163"/>
      <c r="G186" s="164"/>
      <c r="H186" s="165"/>
      <c r="I186" s="166"/>
      <c r="J186" s="165"/>
      <c r="K186" s="166"/>
      <c r="Q186" s="167">
        <v>1</v>
      </c>
    </row>
    <row r="187" spans="1:82">
      <c r="A187" s="168">
        <v>34</v>
      </c>
      <c r="B187" s="169" t="s">
        <v>291</v>
      </c>
      <c r="C187" s="170" t="s">
        <v>292</v>
      </c>
      <c r="D187" s="171" t="s">
        <v>106</v>
      </c>
      <c r="E187" s="172">
        <v>862.75</v>
      </c>
      <c r="F187" s="207"/>
      <c r="G187" s="173">
        <f>E187*F187</f>
        <v>0</v>
      </c>
      <c r="H187" s="174">
        <v>4.0000000000000003E-5</v>
      </c>
      <c r="I187" s="174">
        <f>E187*H187</f>
        <v>3.4510000000000006E-2</v>
      </c>
      <c r="J187" s="174">
        <v>0</v>
      </c>
      <c r="K187" s="174">
        <f>E187*J187</f>
        <v>0</v>
      </c>
      <c r="Q187" s="167">
        <v>2</v>
      </c>
      <c r="AA187" s="144">
        <v>1</v>
      </c>
      <c r="AB187" s="144">
        <v>1</v>
      </c>
      <c r="AC187" s="144">
        <v>1</v>
      </c>
      <c r="BB187" s="144">
        <v>1</v>
      </c>
      <c r="BC187" s="144">
        <f>IF(BB187=1,G187,0)</f>
        <v>0</v>
      </c>
      <c r="BD187" s="144">
        <f>IF(BB187=2,G187,0)</f>
        <v>0</v>
      </c>
      <c r="BE187" s="144">
        <f>IF(BB187=3,G187,0)</f>
        <v>0</v>
      </c>
      <c r="BF187" s="144">
        <f>IF(BB187=4,G187,0)</f>
        <v>0</v>
      </c>
      <c r="BG187" s="144">
        <f>IF(BB187=5,G187,0)</f>
        <v>0</v>
      </c>
      <c r="CA187" s="144">
        <v>1</v>
      </c>
      <c r="CB187" s="144">
        <v>1</v>
      </c>
      <c r="CC187" s="167"/>
      <c r="CD187" s="167"/>
    </row>
    <row r="188" spans="1:82">
      <c r="A188" s="175"/>
      <c r="B188" s="176"/>
      <c r="C188" s="228" t="s">
        <v>293</v>
      </c>
      <c r="D188" s="229"/>
      <c r="E188" s="178">
        <v>54.15</v>
      </c>
      <c r="F188" s="179"/>
      <c r="G188" s="180"/>
      <c r="H188" s="181"/>
      <c r="I188" s="182"/>
      <c r="J188" s="181"/>
      <c r="K188" s="182"/>
      <c r="M188" s="177" t="s">
        <v>293</v>
      </c>
      <c r="O188" s="177"/>
      <c r="Q188" s="167"/>
    </row>
    <row r="189" spans="1:82">
      <c r="A189" s="175"/>
      <c r="B189" s="176"/>
      <c r="C189" s="228" t="s">
        <v>294</v>
      </c>
      <c r="D189" s="229"/>
      <c r="E189" s="178">
        <v>5.7</v>
      </c>
      <c r="F189" s="179"/>
      <c r="G189" s="180"/>
      <c r="H189" s="181"/>
      <c r="I189" s="182"/>
      <c r="J189" s="181"/>
      <c r="K189" s="182"/>
      <c r="M189" s="177" t="s">
        <v>294</v>
      </c>
      <c r="O189" s="177"/>
      <c r="Q189" s="167"/>
    </row>
    <row r="190" spans="1:82">
      <c r="A190" s="175"/>
      <c r="B190" s="176"/>
      <c r="C190" s="228" t="s">
        <v>295</v>
      </c>
      <c r="D190" s="229"/>
      <c r="E190" s="178">
        <v>48.45</v>
      </c>
      <c r="F190" s="179"/>
      <c r="G190" s="180"/>
      <c r="H190" s="181"/>
      <c r="I190" s="182"/>
      <c r="J190" s="181"/>
      <c r="K190" s="182"/>
      <c r="M190" s="177" t="s">
        <v>295</v>
      </c>
      <c r="O190" s="177"/>
      <c r="Q190" s="167"/>
    </row>
    <row r="191" spans="1:82">
      <c r="A191" s="175"/>
      <c r="B191" s="176"/>
      <c r="C191" s="228" t="s">
        <v>296</v>
      </c>
      <c r="D191" s="229"/>
      <c r="E191" s="178">
        <v>6.8250000000000002</v>
      </c>
      <c r="F191" s="179"/>
      <c r="G191" s="180"/>
      <c r="H191" s="181"/>
      <c r="I191" s="182"/>
      <c r="J191" s="181"/>
      <c r="K191" s="182"/>
      <c r="M191" s="177" t="s">
        <v>296</v>
      </c>
      <c r="O191" s="177"/>
      <c r="Q191" s="167"/>
    </row>
    <row r="192" spans="1:82">
      <c r="A192" s="175"/>
      <c r="B192" s="176"/>
      <c r="C192" s="228" t="s">
        <v>297</v>
      </c>
      <c r="D192" s="229"/>
      <c r="E192" s="178">
        <v>9.8249999999999993</v>
      </c>
      <c r="F192" s="179"/>
      <c r="G192" s="180"/>
      <c r="H192" s="181"/>
      <c r="I192" s="182"/>
      <c r="J192" s="181"/>
      <c r="K192" s="182"/>
      <c r="M192" s="177" t="s">
        <v>297</v>
      </c>
      <c r="O192" s="177"/>
      <c r="Q192" s="167"/>
    </row>
    <row r="193" spans="1:82">
      <c r="A193" s="175"/>
      <c r="B193" s="176"/>
      <c r="C193" s="228" t="s">
        <v>298</v>
      </c>
      <c r="D193" s="229"/>
      <c r="E193" s="178">
        <v>499.8</v>
      </c>
      <c r="F193" s="179"/>
      <c r="G193" s="180"/>
      <c r="H193" s="181"/>
      <c r="I193" s="182"/>
      <c r="J193" s="181"/>
      <c r="K193" s="182"/>
      <c r="M193" s="177" t="s">
        <v>298</v>
      </c>
      <c r="O193" s="177"/>
      <c r="Q193" s="167"/>
    </row>
    <row r="194" spans="1:82">
      <c r="A194" s="175"/>
      <c r="B194" s="176"/>
      <c r="C194" s="228" t="s">
        <v>299</v>
      </c>
      <c r="D194" s="229"/>
      <c r="E194" s="178">
        <v>238</v>
      </c>
      <c r="F194" s="179"/>
      <c r="G194" s="180"/>
      <c r="H194" s="181"/>
      <c r="I194" s="182"/>
      <c r="J194" s="181"/>
      <c r="K194" s="182"/>
      <c r="M194" s="177" t="s">
        <v>299</v>
      </c>
      <c r="O194" s="177"/>
      <c r="Q194" s="167"/>
    </row>
    <row r="195" spans="1:82">
      <c r="A195" s="168">
        <v>35</v>
      </c>
      <c r="B195" s="169" t="s">
        <v>300</v>
      </c>
      <c r="C195" s="170" t="s">
        <v>301</v>
      </c>
      <c r="D195" s="171" t="s">
        <v>106</v>
      </c>
      <c r="E195" s="172">
        <v>1106.6585</v>
      </c>
      <c r="F195" s="207"/>
      <c r="G195" s="173">
        <f>E195*F195</f>
        <v>0</v>
      </c>
      <c r="H195" s="174">
        <v>5.1229999999999998E-2</v>
      </c>
      <c r="I195" s="174">
        <f>E195*H195</f>
        <v>56.694114954999996</v>
      </c>
      <c r="J195" s="174">
        <v>0</v>
      </c>
      <c r="K195" s="174">
        <f>E195*J195</f>
        <v>0</v>
      </c>
      <c r="Q195" s="167">
        <v>2</v>
      </c>
      <c r="AA195" s="144">
        <v>1</v>
      </c>
      <c r="AB195" s="144">
        <v>1</v>
      </c>
      <c r="AC195" s="144">
        <v>1</v>
      </c>
      <c r="BB195" s="144">
        <v>1</v>
      </c>
      <c r="BC195" s="144">
        <f>IF(BB195=1,G195,0)</f>
        <v>0</v>
      </c>
      <c r="BD195" s="144">
        <f>IF(BB195=2,G195,0)</f>
        <v>0</v>
      </c>
      <c r="BE195" s="144">
        <f>IF(BB195=3,G195,0)</f>
        <v>0</v>
      </c>
      <c r="BF195" s="144">
        <f>IF(BB195=4,G195,0)</f>
        <v>0</v>
      </c>
      <c r="BG195" s="144">
        <f>IF(BB195=5,G195,0)</f>
        <v>0</v>
      </c>
      <c r="CA195" s="144">
        <v>1</v>
      </c>
      <c r="CB195" s="144">
        <v>1</v>
      </c>
      <c r="CC195" s="167"/>
      <c r="CD195" s="167"/>
    </row>
    <row r="196" spans="1:82">
      <c r="A196" s="175"/>
      <c r="B196" s="176"/>
      <c r="C196" s="228" t="s">
        <v>302</v>
      </c>
      <c r="D196" s="229"/>
      <c r="E196" s="178">
        <v>114.855</v>
      </c>
      <c r="F196" s="179"/>
      <c r="G196" s="180"/>
      <c r="H196" s="181"/>
      <c r="I196" s="182"/>
      <c r="J196" s="181"/>
      <c r="K196" s="182"/>
      <c r="M196" s="177" t="s">
        <v>302</v>
      </c>
      <c r="O196" s="177"/>
      <c r="Q196" s="167"/>
    </row>
    <row r="197" spans="1:82">
      <c r="A197" s="175"/>
      <c r="B197" s="176"/>
      <c r="C197" s="228" t="s">
        <v>303</v>
      </c>
      <c r="D197" s="229"/>
      <c r="E197" s="178">
        <v>0</v>
      </c>
      <c r="F197" s="179"/>
      <c r="G197" s="180"/>
      <c r="H197" s="181"/>
      <c r="I197" s="182"/>
      <c r="J197" s="181"/>
      <c r="K197" s="182"/>
      <c r="M197" s="177" t="s">
        <v>303</v>
      </c>
      <c r="O197" s="177"/>
      <c r="Q197" s="167"/>
    </row>
    <row r="198" spans="1:82">
      <c r="A198" s="175"/>
      <c r="B198" s="176"/>
      <c r="C198" s="228" t="s">
        <v>304</v>
      </c>
      <c r="D198" s="229"/>
      <c r="E198" s="178">
        <v>16.282499999999999</v>
      </c>
      <c r="F198" s="179"/>
      <c r="G198" s="180"/>
      <c r="H198" s="181"/>
      <c r="I198" s="182"/>
      <c r="J198" s="181"/>
      <c r="K198" s="182"/>
      <c r="M198" s="177" t="s">
        <v>304</v>
      </c>
      <c r="O198" s="177"/>
      <c r="Q198" s="167"/>
    </row>
    <row r="199" spans="1:82">
      <c r="A199" s="175"/>
      <c r="B199" s="176"/>
      <c r="C199" s="228" t="s">
        <v>305</v>
      </c>
      <c r="D199" s="229"/>
      <c r="E199" s="178">
        <v>13.6272</v>
      </c>
      <c r="F199" s="179"/>
      <c r="G199" s="180"/>
      <c r="H199" s="181"/>
      <c r="I199" s="182"/>
      <c r="J199" s="181"/>
      <c r="K199" s="182"/>
      <c r="M199" s="177" t="s">
        <v>305</v>
      </c>
      <c r="O199" s="177"/>
      <c r="Q199" s="167"/>
    </row>
    <row r="200" spans="1:82">
      <c r="A200" s="175"/>
      <c r="B200" s="176"/>
      <c r="C200" s="228" t="s">
        <v>306</v>
      </c>
      <c r="D200" s="229"/>
      <c r="E200" s="178">
        <v>14.278499999999999</v>
      </c>
      <c r="F200" s="179"/>
      <c r="G200" s="180"/>
      <c r="H200" s="181"/>
      <c r="I200" s="182"/>
      <c r="J200" s="181"/>
      <c r="K200" s="182"/>
      <c r="M200" s="177" t="s">
        <v>306</v>
      </c>
      <c r="O200" s="177"/>
      <c r="Q200" s="167"/>
    </row>
    <row r="201" spans="1:82">
      <c r="A201" s="175"/>
      <c r="B201" s="176"/>
      <c r="C201" s="228" t="s">
        <v>306</v>
      </c>
      <c r="D201" s="229"/>
      <c r="E201" s="178">
        <v>14.278499999999999</v>
      </c>
      <c r="F201" s="179"/>
      <c r="G201" s="180"/>
      <c r="H201" s="181"/>
      <c r="I201" s="182"/>
      <c r="J201" s="181"/>
      <c r="K201" s="182"/>
      <c r="M201" s="177" t="s">
        <v>306</v>
      </c>
      <c r="O201" s="177"/>
      <c r="Q201" s="167"/>
    </row>
    <row r="202" spans="1:82">
      <c r="A202" s="175"/>
      <c r="B202" s="176"/>
      <c r="C202" s="228" t="s">
        <v>307</v>
      </c>
      <c r="D202" s="229"/>
      <c r="E202" s="178">
        <v>693.28679999999997</v>
      </c>
      <c r="F202" s="179"/>
      <c r="G202" s="180"/>
      <c r="H202" s="181"/>
      <c r="I202" s="182"/>
      <c r="J202" s="181"/>
      <c r="K202" s="182"/>
      <c r="M202" s="177" t="s">
        <v>307</v>
      </c>
      <c r="O202" s="177"/>
      <c r="Q202" s="167"/>
    </row>
    <row r="203" spans="1:82">
      <c r="A203" s="175"/>
      <c r="B203" s="176"/>
      <c r="C203" s="228" t="s">
        <v>308</v>
      </c>
      <c r="D203" s="229"/>
      <c r="E203" s="178">
        <v>0.79200000000000004</v>
      </c>
      <c r="F203" s="179"/>
      <c r="G203" s="180"/>
      <c r="H203" s="181"/>
      <c r="I203" s="182"/>
      <c r="J203" s="181"/>
      <c r="K203" s="182"/>
      <c r="M203" s="177" t="s">
        <v>308</v>
      </c>
      <c r="O203" s="177"/>
      <c r="Q203" s="167"/>
    </row>
    <row r="204" spans="1:82">
      <c r="A204" s="175"/>
      <c r="B204" s="176"/>
      <c r="C204" s="228" t="s">
        <v>309</v>
      </c>
      <c r="D204" s="229"/>
      <c r="E204" s="178">
        <v>8.14</v>
      </c>
      <c r="F204" s="179"/>
      <c r="G204" s="180"/>
      <c r="H204" s="181"/>
      <c r="I204" s="182"/>
      <c r="J204" s="181"/>
      <c r="K204" s="182"/>
      <c r="M204" s="177" t="s">
        <v>309</v>
      </c>
      <c r="O204" s="177"/>
      <c r="Q204" s="167"/>
    </row>
    <row r="205" spans="1:82">
      <c r="A205" s="175"/>
      <c r="B205" s="176"/>
      <c r="C205" s="228" t="s">
        <v>310</v>
      </c>
      <c r="D205" s="229"/>
      <c r="E205" s="178">
        <v>35.728000000000002</v>
      </c>
      <c r="F205" s="179"/>
      <c r="G205" s="180"/>
      <c r="H205" s="181"/>
      <c r="I205" s="182"/>
      <c r="J205" s="181"/>
      <c r="K205" s="182"/>
      <c r="M205" s="177" t="s">
        <v>310</v>
      </c>
      <c r="O205" s="177"/>
      <c r="Q205" s="167"/>
    </row>
    <row r="206" spans="1:82">
      <c r="A206" s="175"/>
      <c r="B206" s="176"/>
      <c r="C206" s="228" t="s">
        <v>311</v>
      </c>
      <c r="D206" s="229"/>
      <c r="E206" s="178">
        <v>39.078000000000003</v>
      </c>
      <c r="F206" s="179"/>
      <c r="G206" s="180"/>
      <c r="H206" s="181"/>
      <c r="I206" s="182"/>
      <c r="J206" s="181"/>
      <c r="K206" s="182"/>
      <c r="M206" s="177" t="s">
        <v>311</v>
      </c>
      <c r="O206" s="177"/>
      <c r="Q206" s="167"/>
    </row>
    <row r="207" spans="1:82">
      <c r="A207" s="175"/>
      <c r="B207" s="176"/>
      <c r="C207" s="228" t="s">
        <v>312</v>
      </c>
      <c r="D207" s="229"/>
      <c r="E207" s="178">
        <v>156.31200000000001</v>
      </c>
      <c r="F207" s="179"/>
      <c r="G207" s="180"/>
      <c r="H207" s="181"/>
      <c r="I207" s="182"/>
      <c r="J207" s="181"/>
      <c r="K207" s="182"/>
      <c r="M207" s="177" t="s">
        <v>312</v>
      </c>
      <c r="O207" s="177"/>
      <c r="Q207" s="167"/>
    </row>
    <row r="208" spans="1:82">
      <c r="A208" s="175"/>
      <c r="B208" s="176"/>
      <c r="C208" s="228" t="s">
        <v>313</v>
      </c>
      <c r="D208" s="229"/>
      <c r="E208" s="178">
        <v>0</v>
      </c>
      <c r="F208" s="179"/>
      <c r="G208" s="180"/>
      <c r="H208" s="181"/>
      <c r="I208" s="182"/>
      <c r="J208" s="181"/>
      <c r="K208" s="182"/>
      <c r="M208" s="177" t="s">
        <v>313</v>
      </c>
      <c r="O208" s="177"/>
      <c r="Q208" s="167"/>
    </row>
    <row r="209" spans="1:82" ht="22.5">
      <c r="A209" s="168">
        <v>36</v>
      </c>
      <c r="B209" s="169" t="s">
        <v>314</v>
      </c>
      <c r="C209" s="170" t="s">
        <v>315</v>
      </c>
      <c r="D209" s="171" t="s">
        <v>106</v>
      </c>
      <c r="E209" s="172">
        <v>68.390500000000003</v>
      </c>
      <c r="F209" s="207"/>
      <c r="G209" s="173">
        <f>E209*F209</f>
        <v>0</v>
      </c>
      <c r="H209" s="174">
        <v>4.9979999999999997E-2</v>
      </c>
      <c r="I209" s="174">
        <f>E209*H209</f>
        <v>3.4181571900000001</v>
      </c>
      <c r="J209" s="174">
        <v>0</v>
      </c>
      <c r="K209" s="174">
        <f>E209*J209</f>
        <v>0</v>
      </c>
      <c r="Q209" s="167">
        <v>2</v>
      </c>
      <c r="AA209" s="144">
        <v>1</v>
      </c>
      <c r="AB209" s="144">
        <v>1</v>
      </c>
      <c r="AC209" s="144">
        <v>1</v>
      </c>
      <c r="BB209" s="144">
        <v>1</v>
      </c>
      <c r="BC209" s="144">
        <f>IF(BB209=1,G209,0)</f>
        <v>0</v>
      </c>
      <c r="BD209" s="144">
        <f>IF(BB209=2,G209,0)</f>
        <v>0</v>
      </c>
      <c r="BE209" s="144">
        <f>IF(BB209=3,G209,0)</f>
        <v>0</v>
      </c>
      <c r="BF209" s="144">
        <f>IF(BB209=4,G209,0)</f>
        <v>0</v>
      </c>
      <c r="BG209" s="144">
        <f>IF(BB209=5,G209,0)</f>
        <v>0</v>
      </c>
      <c r="CA209" s="144">
        <v>1</v>
      </c>
      <c r="CB209" s="144">
        <v>1</v>
      </c>
      <c r="CC209" s="167"/>
      <c r="CD209" s="167"/>
    </row>
    <row r="210" spans="1:82">
      <c r="A210" s="175"/>
      <c r="B210" s="176"/>
      <c r="C210" s="228" t="s">
        <v>316</v>
      </c>
      <c r="D210" s="229"/>
      <c r="E210" s="178">
        <v>13.2525</v>
      </c>
      <c r="F210" s="179"/>
      <c r="G210" s="180"/>
      <c r="H210" s="181"/>
      <c r="I210" s="182"/>
      <c r="J210" s="181"/>
      <c r="K210" s="182"/>
      <c r="M210" s="177" t="s">
        <v>316</v>
      </c>
      <c r="O210" s="177"/>
      <c r="Q210" s="167"/>
    </row>
    <row r="211" spans="1:82">
      <c r="A211" s="175"/>
      <c r="B211" s="176"/>
      <c r="C211" s="228" t="s">
        <v>317</v>
      </c>
      <c r="D211" s="229"/>
      <c r="E211" s="178">
        <v>0.40799999999999997</v>
      </c>
      <c r="F211" s="179"/>
      <c r="G211" s="180"/>
      <c r="H211" s="181"/>
      <c r="I211" s="182"/>
      <c r="J211" s="181"/>
      <c r="K211" s="182"/>
      <c r="M211" s="177" t="s">
        <v>317</v>
      </c>
      <c r="O211" s="177"/>
      <c r="Q211" s="167"/>
    </row>
    <row r="212" spans="1:82">
      <c r="A212" s="175"/>
      <c r="B212" s="176"/>
      <c r="C212" s="228" t="s">
        <v>318</v>
      </c>
      <c r="D212" s="229"/>
      <c r="E212" s="178">
        <v>0.09</v>
      </c>
      <c r="F212" s="179"/>
      <c r="G212" s="180"/>
      <c r="H212" s="181"/>
      <c r="I212" s="182"/>
      <c r="J212" s="181"/>
      <c r="K212" s="182"/>
      <c r="M212" s="177" t="s">
        <v>318</v>
      </c>
      <c r="O212" s="177"/>
      <c r="Q212" s="167"/>
    </row>
    <row r="213" spans="1:82">
      <c r="A213" s="175"/>
      <c r="B213" s="176"/>
      <c r="C213" s="228" t="s">
        <v>319</v>
      </c>
      <c r="D213" s="229"/>
      <c r="E213" s="178">
        <v>54.64</v>
      </c>
      <c r="F213" s="179"/>
      <c r="G213" s="180"/>
      <c r="H213" s="181"/>
      <c r="I213" s="182"/>
      <c r="J213" s="181"/>
      <c r="K213" s="182"/>
      <c r="M213" s="177" t="s">
        <v>319</v>
      </c>
      <c r="O213" s="177"/>
      <c r="Q213" s="167"/>
    </row>
    <row r="214" spans="1:82" ht="22.5">
      <c r="A214" s="168">
        <v>37</v>
      </c>
      <c r="B214" s="169" t="s">
        <v>320</v>
      </c>
      <c r="C214" s="170" t="s">
        <v>321</v>
      </c>
      <c r="D214" s="171" t="s">
        <v>106</v>
      </c>
      <c r="E214" s="172">
        <v>10.004</v>
      </c>
      <c r="F214" s="207"/>
      <c r="G214" s="173">
        <f>E214*F214</f>
        <v>0</v>
      </c>
      <c r="H214" s="174">
        <v>4.0050000000000002E-2</v>
      </c>
      <c r="I214" s="174">
        <f>E214*H214</f>
        <v>0.40066020000000002</v>
      </c>
      <c r="J214" s="174">
        <v>0</v>
      </c>
      <c r="K214" s="174">
        <f>E214*J214</f>
        <v>0</v>
      </c>
      <c r="Q214" s="167">
        <v>2</v>
      </c>
      <c r="AA214" s="144">
        <v>1</v>
      </c>
      <c r="AB214" s="144">
        <v>1</v>
      </c>
      <c r="AC214" s="144">
        <v>1</v>
      </c>
      <c r="BB214" s="144">
        <v>1</v>
      </c>
      <c r="BC214" s="144">
        <f>IF(BB214=1,G214,0)</f>
        <v>0</v>
      </c>
      <c r="BD214" s="144">
        <f>IF(BB214=2,G214,0)</f>
        <v>0</v>
      </c>
      <c r="BE214" s="144">
        <f>IF(BB214=3,G214,0)</f>
        <v>0</v>
      </c>
      <c r="BF214" s="144">
        <f>IF(BB214=4,G214,0)</f>
        <v>0</v>
      </c>
      <c r="BG214" s="144">
        <f>IF(BB214=5,G214,0)</f>
        <v>0</v>
      </c>
      <c r="CA214" s="144">
        <v>1</v>
      </c>
      <c r="CB214" s="144">
        <v>1</v>
      </c>
      <c r="CC214" s="167"/>
      <c r="CD214" s="167"/>
    </row>
    <row r="215" spans="1:82">
      <c r="A215" s="175"/>
      <c r="B215" s="176"/>
      <c r="C215" s="228" t="s">
        <v>322</v>
      </c>
      <c r="D215" s="229"/>
      <c r="E215" s="178">
        <v>2.004</v>
      </c>
      <c r="F215" s="179"/>
      <c r="G215" s="180"/>
      <c r="H215" s="181"/>
      <c r="I215" s="182"/>
      <c r="J215" s="181"/>
      <c r="K215" s="182"/>
      <c r="M215" s="177" t="s">
        <v>322</v>
      </c>
      <c r="O215" s="177"/>
      <c r="Q215" s="167"/>
    </row>
    <row r="216" spans="1:82">
      <c r="A216" s="175"/>
      <c r="B216" s="176"/>
      <c r="C216" s="228" t="s">
        <v>323</v>
      </c>
      <c r="D216" s="229"/>
      <c r="E216" s="178">
        <v>8</v>
      </c>
      <c r="F216" s="179"/>
      <c r="G216" s="180"/>
      <c r="H216" s="181"/>
      <c r="I216" s="182"/>
      <c r="J216" s="181"/>
      <c r="K216" s="182"/>
      <c r="M216" s="177" t="s">
        <v>323</v>
      </c>
      <c r="O216" s="177"/>
      <c r="Q216" s="167"/>
    </row>
    <row r="217" spans="1:82" ht="22.5">
      <c r="A217" s="168">
        <v>38</v>
      </c>
      <c r="B217" s="169" t="s">
        <v>324</v>
      </c>
      <c r="C217" s="170" t="s">
        <v>325</v>
      </c>
      <c r="D217" s="171" t="s">
        <v>106</v>
      </c>
      <c r="E217" s="172">
        <v>13.5</v>
      </c>
      <c r="F217" s="207"/>
      <c r="G217" s="173">
        <f>E217*F217</f>
        <v>0</v>
      </c>
      <c r="H217" s="174">
        <v>4.1099999999999999E-3</v>
      </c>
      <c r="I217" s="174">
        <f>E217*H217</f>
        <v>5.5485E-2</v>
      </c>
      <c r="J217" s="174">
        <v>0</v>
      </c>
      <c r="K217" s="174">
        <f>E217*J217</f>
        <v>0</v>
      </c>
      <c r="Q217" s="167">
        <v>2</v>
      </c>
      <c r="AA217" s="144">
        <v>1</v>
      </c>
      <c r="AB217" s="144">
        <v>1</v>
      </c>
      <c r="AC217" s="144">
        <v>1</v>
      </c>
      <c r="BB217" s="144">
        <v>1</v>
      </c>
      <c r="BC217" s="144">
        <f>IF(BB217=1,G217,0)</f>
        <v>0</v>
      </c>
      <c r="BD217" s="144">
        <f>IF(BB217=2,G217,0)</f>
        <v>0</v>
      </c>
      <c r="BE217" s="144">
        <f>IF(BB217=3,G217,0)</f>
        <v>0</v>
      </c>
      <c r="BF217" s="144">
        <f>IF(BB217=4,G217,0)</f>
        <v>0</v>
      </c>
      <c r="BG217" s="144">
        <f>IF(BB217=5,G217,0)</f>
        <v>0</v>
      </c>
      <c r="CA217" s="144">
        <v>1</v>
      </c>
      <c r="CB217" s="144">
        <v>1</v>
      </c>
      <c r="CC217" s="167"/>
      <c r="CD217" s="167"/>
    </row>
    <row r="218" spans="1:82">
      <c r="A218" s="175"/>
      <c r="B218" s="176"/>
      <c r="C218" s="228" t="s">
        <v>326</v>
      </c>
      <c r="D218" s="229"/>
      <c r="E218" s="178">
        <v>0</v>
      </c>
      <c r="F218" s="179"/>
      <c r="G218" s="180"/>
      <c r="H218" s="181"/>
      <c r="I218" s="182"/>
      <c r="J218" s="181"/>
      <c r="K218" s="182"/>
      <c r="M218" s="177" t="s">
        <v>326</v>
      </c>
      <c r="O218" s="177"/>
      <c r="Q218" s="167"/>
    </row>
    <row r="219" spans="1:82">
      <c r="A219" s="175"/>
      <c r="B219" s="176"/>
      <c r="C219" s="228" t="s">
        <v>327</v>
      </c>
      <c r="D219" s="229"/>
      <c r="E219" s="178">
        <v>2.7</v>
      </c>
      <c r="F219" s="179"/>
      <c r="G219" s="180"/>
      <c r="H219" s="181"/>
      <c r="I219" s="182"/>
      <c r="J219" s="181"/>
      <c r="K219" s="182"/>
      <c r="M219" s="177" t="s">
        <v>327</v>
      </c>
      <c r="O219" s="177"/>
      <c r="Q219" s="167"/>
    </row>
    <row r="220" spans="1:82">
      <c r="A220" s="175"/>
      <c r="B220" s="176"/>
      <c r="C220" s="228" t="s">
        <v>328</v>
      </c>
      <c r="D220" s="229"/>
      <c r="E220" s="178">
        <v>10.8</v>
      </c>
      <c r="F220" s="179"/>
      <c r="G220" s="180"/>
      <c r="H220" s="181"/>
      <c r="I220" s="182"/>
      <c r="J220" s="181"/>
      <c r="K220" s="182"/>
      <c r="M220" s="177" t="s">
        <v>328</v>
      </c>
      <c r="O220" s="177"/>
      <c r="Q220" s="167"/>
    </row>
    <row r="221" spans="1:82" ht="22.5">
      <c r="A221" s="168">
        <v>39</v>
      </c>
      <c r="B221" s="169" t="s">
        <v>329</v>
      </c>
      <c r="C221" s="170" t="s">
        <v>330</v>
      </c>
      <c r="D221" s="171" t="s">
        <v>98</v>
      </c>
      <c r="E221" s="172">
        <v>9250</v>
      </c>
      <c r="F221" s="207"/>
      <c r="G221" s="173">
        <f>E221*F221</f>
        <v>0</v>
      </c>
      <c r="H221" s="174">
        <v>4.7800000000000004E-3</v>
      </c>
      <c r="I221" s="174">
        <f>E221*H221</f>
        <v>44.215000000000003</v>
      </c>
      <c r="J221" s="174">
        <v>0</v>
      </c>
      <c r="K221" s="174">
        <f>E221*J221</f>
        <v>0</v>
      </c>
      <c r="Q221" s="167">
        <v>2</v>
      </c>
      <c r="AA221" s="144">
        <v>1</v>
      </c>
      <c r="AB221" s="144">
        <v>1</v>
      </c>
      <c r="AC221" s="144">
        <v>1</v>
      </c>
      <c r="BB221" s="144">
        <v>1</v>
      </c>
      <c r="BC221" s="144">
        <f>IF(BB221=1,G221,0)</f>
        <v>0</v>
      </c>
      <c r="BD221" s="144">
        <f>IF(BB221=2,G221,0)</f>
        <v>0</v>
      </c>
      <c r="BE221" s="144">
        <f>IF(BB221=3,G221,0)</f>
        <v>0</v>
      </c>
      <c r="BF221" s="144">
        <f>IF(BB221=4,G221,0)</f>
        <v>0</v>
      </c>
      <c r="BG221" s="144">
        <f>IF(BB221=5,G221,0)</f>
        <v>0</v>
      </c>
      <c r="CA221" s="144">
        <v>1</v>
      </c>
      <c r="CB221" s="144">
        <v>1</v>
      </c>
      <c r="CC221" s="167"/>
      <c r="CD221" s="167"/>
    </row>
    <row r="222" spans="1:82">
      <c r="A222" s="175"/>
      <c r="B222" s="176"/>
      <c r="C222" s="228" t="s">
        <v>331</v>
      </c>
      <c r="D222" s="229"/>
      <c r="E222" s="178">
        <v>0</v>
      </c>
      <c r="F222" s="179"/>
      <c r="G222" s="180"/>
      <c r="H222" s="181"/>
      <c r="I222" s="182"/>
      <c r="J222" s="181"/>
      <c r="K222" s="182"/>
      <c r="M222" s="177" t="s">
        <v>331</v>
      </c>
      <c r="O222" s="177"/>
      <c r="Q222" s="167"/>
    </row>
    <row r="223" spans="1:82">
      <c r="A223" s="175"/>
      <c r="B223" s="176"/>
      <c r="C223" s="228" t="s">
        <v>332</v>
      </c>
      <c r="D223" s="229"/>
      <c r="E223" s="178">
        <v>1790</v>
      </c>
      <c r="F223" s="179"/>
      <c r="G223" s="180"/>
      <c r="H223" s="181"/>
      <c r="I223" s="182"/>
      <c r="J223" s="181"/>
      <c r="K223" s="182"/>
      <c r="M223" s="177" t="s">
        <v>332</v>
      </c>
      <c r="O223" s="177"/>
      <c r="Q223" s="167"/>
    </row>
    <row r="224" spans="1:82">
      <c r="A224" s="175"/>
      <c r="B224" s="176"/>
      <c r="C224" s="228" t="s">
        <v>333</v>
      </c>
      <c r="D224" s="229"/>
      <c r="E224" s="178">
        <v>7160</v>
      </c>
      <c r="F224" s="179"/>
      <c r="G224" s="180"/>
      <c r="H224" s="181"/>
      <c r="I224" s="182"/>
      <c r="J224" s="181"/>
      <c r="K224" s="182"/>
      <c r="M224" s="177" t="s">
        <v>333</v>
      </c>
      <c r="O224" s="177"/>
      <c r="Q224" s="167"/>
    </row>
    <row r="225" spans="1:82">
      <c r="A225" s="175"/>
      <c r="B225" s="176"/>
      <c r="C225" s="228" t="s">
        <v>334</v>
      </c>
      <c r="D225" s="229"/>
      <c r="E225" s="178">
        <v>60</v>
      </c>
      <c r="F225" s="179"/>
      <c r="G225" s="180"/>
      <c r="H225" s="181"/>
      <c r="I225" s="182"/>
      <c r="J225" s="181"/>
      <c r="K225" s="182"/>
      <c r="M225" s="177" t="s">
        <v>334</v>
      </c>
      <c r="O225" s="177"/>
      <c r="Q225" s="167"/>
    </row>
    <row r="226" spans="1:82">
      <c r="A226" s="175"/>
      <c r="B226" s="176"/>
      <c r="C226" s="228" t="s">
        <v>335</v>
      </c>
      <c r="D226" s="229"/>
      <c r="E226" s="178">
        <v>240</v>
      </c>
      <c r="F226" s="179"/>
      <c r="G226" s="180"/>
      <c r="H226" s="181"/>
      <c r="I226" s="182"/>
      <c r="J226" s="181"/>
      <c r="K226" s="182"/>
      <c r="M226" s="177" t="s">
        <v>335</v>
      </c>
      <c r="O226" s="177"/>
      <c r="Q226" s="167"/>
    </row>
    <row r="227" spans="1:82">
      <c r="A227" s="168">
        <v>40</v>
      </c>
      <c r="B227" s="169" t="s">
        <v>336</v>
      </c>
      <c r="C227" s="170" t="s">
        <v>337</v>
      </c>
      <c r="D227" s="171" t="s">
        <v>106</v>
      </c>
      <c r="E227" s="172">
        <v>606.25</v>
      </c>
      <c r="F227" s="207"/>
      <c r="G227" s="173">
        <f>E227*F227</f>
        <v>0</v>
      </c>
      <c r="H227" s="174">
        <v>0.10712000000000001</v>
      </c>
      <c r="I227" s="174">
        <f>E227*H227</f>
        <v>64.941500000000005</v>
      </c>
      <c r="J227" s="174">
        <v>0</v>
      </c>
      <c r="K227" s="174">
        <f>E227*J227</f>
        <v>0</v>
      </c>
      <c r="Q227" s="167">
        <v>2</v>
      </c>
      <c r="AA227" s="144">
        <v>1</v>
      </c>
      <c r="AB227" s="144">
        <v>1</v>
      </c>
      <c r="AC227" s="144">
        <v>1</v>
      </c>
      <c r="BB227" s="144">
        <v>1</v>
      </c>
      <c r="BC227" s="144">
        <f>IF(BB227=1,G227,0)</f>
        <v>0</v>
      </c>
      <c r="BD227" s="144">
        <f>IF(BB227=2,G227,0)</f>
        <v>0</v>
      </c>
      <c r="BE227" s="144">
        <f>IF(BB227=3,G227,0)</f>
        <v>0</v>
      </c>
      <c r="BF227" s="144">
        <f>IF(BB227=4,G227,0)</f>
        <v>0</v>
      </c>
      <c r="BG227" s="144">
        <f>IF(BB227=5,G227,0)</f>
        <v>0</v>
      </c>
      <c r="CA227" s="144">
        <v>1</v>
      </c>
      <c r="CB227" s="144">
        <v>1</v>
      </c>
      <c r="CC227" s="167"/>
      <c r="CD227" s="167"/>
    </row>
    <row r="228" spans="1:82">
      <c r="A228" s="175"/>
      <c r="B228" s="176"/>
      <c r="C228" s="228" t="s">
        <v>338</v>
      </c>
      <c r="D228" s="229"/>
      <c r="E228" s="178">
        <v>96.25</v>
      </c>
      <c r="F228" s="179"/>
      <c r="G228" s="180"/>
      <c r="H228" s="181"/>
      <c r="I228" s="182"/>
      <c r="J228" s="181"/>
      <c r="K228" s="182"/>
      <c r="M228" s="177" t="s">
        <v>338</v>
      </c>
      <c r="O228" s="177"/>
      <c r="Q228" s="167"/>
    </row>
    <row r="229" spans="1:82">
      <c r="A229" s="175"/>
      <c r="B229" s="176"/>
      <c r="C229" s="228" t="s">
        <v>339</v>
      </c>
      <c r="D229" s="229"/>
      <c r="E229" s="178">
        <v>385</v>
      </c>
      <c r="F229" s="179"/>
      <c r="G229" s="180"/>
      <c r="H229" s="181"/>
      <c r="I229" s="182"/>
      <c r="J229" s="181"/>
      <c r="K229" s="182"/>
      <c r="M229" s="177" t="s">
        <v>339</v>
      </c>
      <c r="O229" s="177"/>
      <c r="Q229" s="167"/>
    </row>
    <row r="230" spans="1:82">
      <c r="A230" s="175"/>
      <c r="B230" s="176"/>
      <c r="C230" s="228" t="s">
        <v>340</v>
      </c>
      <c r="D230" s="229"/>
      <c r="E230" s="178">
        <v>25</v>
      </c>
      <c r="F230" s="179"/>
      <c r="G230" s="180"/>
      <c r="H230" s="181"/>
      <c r="I230" s="182"/>
      <c r="J230" s="181"/>
      <c r="K230" s="182"/>
      <c r="M230" s="177" t="s">
        <v>340</v>
      </c>
      <c r="O230" s="177"/>
      <c r="Q230" s="167"/>
    </row>
    <row r="231" spans="1:82">
      <c r="A231" s="175"/>
      <c r="B231" s="176"/>
      <c r="C231" s="228" t="s">
        <v>341</v>
      </c>
      <c r="D231" s="229"/>
      <c r="E231" s="178">
        <v>100</v>
      </c>
      <c r="F231" s="179"/>
      <c r="G231" s="180"/>
      <c r="H231" s="181"/>
      <c r="I231" s="182"/>
      <c r="J231" s="181"/>
      <c r="K231" s="182"/>
      <c r="M231" s="177" t="s">
        <v>341</v>
      </c>
      <c r="O231" s="177"/>
      <c r="Q231" s="167"/>
    </row>
    <row r="232" spans="1:82">
      <c r="A232" s="168">
        <v>41</v>
      </c>
      <c r="B232" s="169" t="s">
        <v>342</v>
      </c>
      <c r="C232" s="170" t="s">
        <v>343</v>
      </c>
      <c r="D232" s="171" t="s">
        <v>191</v>
      </c>
      <c r="E232" s="172">
        <v>189.3</v>
      </c>
      <c r="F232" s="207"/>
      <c r="G232" s="173">
        <f>E232*F232</f>
        <v>0</v>
      </c>
      <c r="H232" s="174">
        <v>4.3099999999999996E-3</v>
      </c>
      <c r="I232" s="174">
        <f>E232*H232</f>
        <v>0.81588300000000002</v>
      </c>
      <c r="J232" s="174">
        <v>0</v>
      </c>
      <c r="K232" s="174">
        <f>E232*J232</f>
        <v>0</v>
      </c>
      <c r="Q232" s="167">
        <v>2</v>
      </c>
      <c r="AA232" s="144">
        <v>1</v>
      </c>
      <c r="AB232" s="144">
        <v>1</v>
      </c>
      <c r="AC232" s="144">
        <v>1</v>
      </c>
      <c r="BB232" s="144">
        <v>1</v>
      </c>
      <c r="BC232" s="144">
        <f>IF(BB232=1,G232,0)</f>
        <v>0</v>
      </c>
      <c r="BD232" s="144">
        <f>IF(BB232=2,G232,0)</f>
        <v>0</v>
      </c>
      <c r="BE232" s="144">
        <f>IF(BB232=3,G232,0)</f>
        <v>0</v>
      </c>
      <c r="BF232" s="144">
        <f>IF(BB232=4,G232,0)</f>
        <v>0</v>
      </c>
      <c r="BG232" s="144">
        <f>IF(BB232=5,G232,0)</f>
        <v>0</v>
      </c>
      <c r="CA232" s="144">
        <v>1</v>
      </c>
      <c r="CB232" s="144">
        <v>1</v>
      </c>
      <c r="CC232" s="167"/>
      <c r="CD232" s="167"/>
    </row>
    <row r="233" spans="1:82">
      <c r="A233" s="175"/>
      <c r="B233" s="176"/>
      <c r="C233" s="228" t="s">
        <v>344</v>
      </c>
      <c r="D233" s="229"/>
      <c r="E233" s="178">
        <v>5.58</v>
      </c>
      <c r="F233" s="179"/>
      <c r="G233" s="180"/>
      <c r="H233" s="181"/>
      <c r="I233" s="182"/>
      <c r="J233" s="181"/>
      <c r="K233" s="182"/>
      <c r="M233" s="177" t="s">
        <v>344</v>
      </c>
      <c r="O233" s="177"/>
      <c r="Q233" s="167"/>
    </row>
    <row r="234" spans="1:82">
      <c r="A234" s="175"/>
      <c r="B234" s="176"/>
      <c r="C234" s="228" t="s">
        <v>345</v>
      </c>
      <c r="D234" s="229"/>
      <c r="E234" s="178">
        <v>22.32</v>
      </c>
      <c r="F234" s="179"/>
      <c r="G234" s="180"/>
      <c r="H234" s="181"/>
      <c r="I234" s="182"/>
      <c r="J234" s="181"/>
      <c r="K234" s="182"/>
      <c r="M234" s="177" t="s">
        <v>345</v>
      </c>
      <c r="O234" s="177"/>
      <c r="Q234" s="167"/>
    </row>
    <row r="235" spans="1:82">
      <c r="A235" s="175"/>
      <c r="B235" s="176"/>
      <c r="C235" s="228" t="s">
        <v>346</v>
      </c>
      <c r="D235" s="229"/>
      <c r="E235" s="178">
        <v>23.1</v>
      </c>
      <c r="F235" s="179"/>
      <c r="G235" s="180"/>
      <c r="H235" s="181"/>
      <c r="I235" s="182"/>
      <c r="J235" s="181"/>
      <c r="K235" s="182"/>
      <c r="M235" s="177" t="s">
        <v>346</v>
      </c>
      <c r="O235" s="177"/>
      <c r="Q235" s="167"/>
    </row>
    <row r="236" spans="1:82">
      <c r="A236" s="175"/>
      <c r="B236" s="176"/>
      <c r="C236" s="228" t="s">
        <v>347</v>
      </c>
      <c r="D236" s="229"/>
      <c r="E236" s="178">
        <v>92.4</v>
      </c>
      <c r="F236" s="179"/>
      <c r="G236" s="180"/>
      <c r="H236" s="181"/>
      <c r="I236" s="182"/>
      <c r="J236" s="181"/>
      <c r="K236" s="182"/>
      <c r="M236" s="177" t="s">
        <v>347</v>
      </c>
      <c r="O236" s="177"/>
      <c r="Q236" s="167"/>
    </row>
    <row r="237" spans="1:82">
      <c r="A237" s="175"/>
      <c r="B237" s="176"/>
      <c r="C237" s="228" t="s">
        <v>348</v>
      </c>
      <c r="D237" s="229"/>
      <c r="E237" s="178">
        <v>9.18</v>
      </c>
      <c r="F237" s="179"/>
      <c r="G237" s="180"/>
      <c r="H237" s="181"/>
      <c r="I237" s="182"/>
      <c r="J237" s="181"/>
      <c r="K237" s="182"/>
      <c r="M237" s="177" t="s">
        <v>348</v>
      </c>
      <c r="O237" s="177"/>
      <c r="Q237" s="167"/>
    </row>
    <row r="238" spans="1:82">
      <c r="A238" s="175"/>
      <c r="B238" s="176"/>
      <c r="C238" s="228" t="s">
        <v>349</v>
      </c>
      <c r="D238" s="229"/>
      <c r="E238" s="178">
        <v>36.72</v>
      </c>
      <c r="F238" s="179"/>
      <c r="G238" s="180"/>
      <c r="H238" s="181"/>
      <c r="I238" s="182"/>
      <c r="J238" s="181"/>
      <c r="K238" s="182"/>
      <c r="M238" s="177" t="s">
        <v>349</v>
      </c>
      <c r="O238" s="177"/>
      <c r="Q238" s="167"/>
    </row>
    <row r="239" spans="1:82" ht="22.5">
      <c r="A239" s="168">
        <v>42</v>
      </c>
      <c r="B239" s="169" t="s">
        <v>350</v>
      </c>
      <c r="C239" s="170" t="s">
        <v>351</v>
      </c>
      <c r="D239" s="171" t="s">
        <v>106</v>
      </c>
      <c r="E239" s="172">
        <v>606.25</v>
      </c>
      <c r="F239" s="207"/>
      <c r="G239" s="173">
        <f>E239*F239</f>
        <v>0</v>
      </c>
      <c r="H239" s="174">
        <v>3.6490000000000002E-2</v>
      </c>
      <c r="I239" s="174">
        <f>E239*H239</f>
        <v>22.122062500000002</v>
      </c>
      <c r="J239" s="174">
        <v>0</v>
      </c>
      <c r="K239" s="174">
        <f>E239*J239</f>
        <v>0</v>
      </c>
      <c r="Q239" s="167">
        <v>2</v>
      </c>
      <c r="AA239" s="144">
        <v>1</v>
      </c>
      <c r="AB239" s="144">
        <v>1</v>
      </c>
      <c r="AC239" s="144">
        <v>1</v>
      </c>
      <c r="BB239" s="144">
        <v>1</v>
      </c>
      <c r="BC239" s="144">
        <f>IF(BB239=1,G239,0)</f>
        <v>0</v>
      </c>
      <c r="BD239" s="144">
        <f>IF(BB239=2,G239,0)</f>
        <v>0</v>
      </c>
      <c r="BE239" s="144">
        <f>IF(BB239=3,G239,0)</f>
        <v>0</v>
      </c>
      <c r="BF239" s="144">
        <f>IF(BB239=4,G239,0)</f>
        <v>0</v>
      </c>
      <c r="BG239" s="144">
        <f>IF(BB239=5,G239,0)</f>
        <v>0</v>
      </c>
      <c r="CA239" s="144">
        <v>1</v>
      </c>
      <c r="CB239" s="144">
        <v>1</v>
      </c>
      <c r="CC239" s="167"/>
      <c r="CD239" s="167"/>
    </row>
    <row r="240" spans="1:82">
      <c r="A240" s="175"/>
      <c r="B240" s="176"/>
      <c r="C240" s="228" t="s">
        <v>338</v>
      </c>
      <c r="D240" s="229"/>
      <c r="E240" s="178">
        <v>96.25</v>
      </c>
      <c r="F240" s="179"/>
      <c r="G240" s="180"/>
      <c r="H240" s="181"/>
      <c r="I240" s="182"/>
      <c r="J240" s="181"/>
      <c r="K240" s="182"/>
      <c r="M240" s="177" t="s">
        <v>338</v>
      </c>
      <c r="O240" s="177"/>
      <c r="Q240" s="167"/>
    </row>
    <row r="241" spans="1:82">
      <c r="A241" s="175"/>
      <c r="B241" s="176"/>
      <c r="C241" s="228" t="s">
        <v>339</v>
      </c>
      <c r="D241" s="229"/>
      <c r="E241" s="178">
        <v>385</v>
      </c>
      <c r="F241" s="179"/>
      <c r="G241" s="180"/>
      <c r="H241" s="181"/>
      <c r="I241" s="182"/>
      <c r="J241" s="181"/>
      <c r="K241" s="182"/>
      <c r="M241" s="177" t="s">
        <v>339</v>
      </c>
      <c r="O241" s="177"/>
      <c r="Q241" s="167"/>
    </row>
    <row r="242" spans="1:82">
      <c r="A242" s="175"/>
      <c r="B242" s="176"/>
      <c r="C242" s="228" t="s">
        <v>340</v>
      </c>
      <c r="D242" s="229"/>
      <c r="E242" s="178">
        <v>25</v>
      </c>
      <c r="F242" s="179"/>
      <c r="G242" s="180"/>
      <c r="H242" s="181"/>
      <c r="I242" s="182"/>
      <c r="J242" s="181"/>
      <c r="K242" s="182"/>
      <c r="M242" s="177" t="s">
        <v>340</v>
      </c>
      <c r="O242" s="177"/>
      <c r="Q242" s="167"/>
    </row>
    <row r="243" spans="1:82">
      <c r="A243" s="175"/>
      <c r="B243" s="176"/>
      <c r="C243" s="228" t="s">
        <v>341</v>
      </c>
      <c r="D243" s="229"/>
      <c r="E243" s="178">
        <v>100</v>
      </c>
      <c r="F243" s="179"/>
      <c r="G243" s="180"/>
      <c r="H243" s="181"/>
      <c r="I243" s="182"/>
      <c r="J243" s="181"/>
      <c r="K243" s="182"/>
      <c r="M243" s="177" t="s">
        <v>341</v>
      </c>
      <c r="O243" s="177"/>
      <c r="Q243" s="167"/>
    </row>
    <row r="244" spans="1:82">
      <c r="A244" s="168">
        <v>43</v>
      </c>
      <c r="B244" s="169" t="s">
        <v>352</v>
      </c>
      <c r="C244" s="170" t="s">
        <v>353</v>
      </c>
      <c r="D244" s="171" t="s">
        <v>106</v>
      </c>
      <c r="E244" s="172">
        <v>184.8</v>
      </c>
      <c r="F244" s="207"/>
      <c r="G244" s="173">
        <f>E244*F244</f>
        <v>0</v>
      </c>
      <c r="H244" s="174">
        <v>5.9889999999999999E-2</v>
      </c>
      <c r="I244" s="174">
        <f>E244*H244</f>
        <v>11.067672</v>
      </c>
      <c r="J244" s="174">
        <v>0</v>
      </c>
      <c r="K244" s="174">
        <f>E244*J244</f>
        <v>0</v>
      </c>
      <c r="Q244" s="167">
        <v>2</v>
      </c>
      <c r="AA244" s="144">
        <v>1</v>
      </c>
      <c r="AB244" s="144">
        <v>1</v>
      </c>
      <c r="AC244" s="144">
        <v>1</v>
      </c>
      <c r="BB244" s="144">
        <v>1</v>
      </c>
      <c r="BC244" s="144">
        <f>IF(BB244=1,G244,0)</f>
        <v>0</v>
      </c>
      <c r="BD244" s="144">
        <f>IF(BB244=2,G244,0)</f>
        <v>0</v>
      </c>
      <c r="BE244" s="144">
        <f>IF(BB244=3,G244,0)</f>
        <v>0</v>
      </c>
      <c r="BF244" s="144">
        <f>IF(BB244=4,G244,0)</f>
        <v>0</v>
      </c>
      <c r="BG244" s="144">
        <f>IF(BB244=5,G244,0)</f>
        <v>0</v>
      </c>
      <c r="CA244" s="144">
        <v>1</v>
      </c>
      <c r="CB244" s="144">
        <v>1</v>
      </c>
      <c r="CC244" s="167"/>
      <c r="CD244" s="167"/>
    </row>
    <row r="245" spans="1:82">
      <c r="A245" s="175"/>
      <c r="B245" s="176"/>
      <c r="C245" s="228" t="s">
        <v>354</v>
      </c>
      <c r="D245" s="229"/>
      <c r="E245" s="178">
        <v>0</v>
      </c>
      <c r="F245" s="179"/>
      <c r="G245" s="180"/>
      <c r="H245" s="181"/>
      <c r="I245" s="182"/>
      <c r="J245" s="181"/>
      <c r="K245" s="182"/>
      <c r="M245" s="177" t="s">
        <v>354</v>
      </c>
      <c r="O245" s="177"/>
      <c r="Q245" s="167"/>
    </row>
    <row r="246" spans="1:82">
      <c r="A246" s="175"/>
      <c r="B246" s="176"/>
      <c r="C246" s="228" t="s">
        <v>355</v>
      </c>
      <c r="D246" s="229"/>
      <c r="E246" s="178">
        <v>13.44</v>
      </c>
      <c r="F246" s="179"/>
      <c r="G246" s="180"/>
      <c r="H246" s="181"/>
      <c r="I246" s="182"/>
      <c r="J246" s="181"/>
      <c r="K246" s="182"/>
      <c r="M246" s="177" t="s">
        <v>355</v>
      </c>
      <c r="O246" s="177"/>
      <c r="Q246" s="167"/>
    </row>
    <row r="247" spans="1:82">
      <c r="A247" s="175"/>
      <c r="B247" s="176"/>
      <c r="C247" s="228" t="s">
        <v>356</v>
      </c>
      <c r="D247" s="229"/>
      <c r="E247" s="178">
        <v>23.52</v>
      </c>
      <c r="F247" s="179"/>
      <c r="G247" s="180"/>
      <c r="H247" s="181"/>
      <c r="I247" s="182"/>
      <c r="J247" s="181"/>
      <c r="K247" s="182"/>
      <c r="M247" s="177" t="s">
        <v>356</v>
      </c>
      <c r="O247" s="177"/>
      <c r="Q247" s="167"/>
    </row>
    <row r="248" spans="1:82">
      <c r="A248" s="175"/>
      <c r="B248" s="176"/>
      <c r="C248" s="228" t="s">
        <v>357</v>
      </c>
      <c r="D248" s="229"/>
      <c r="E248" s="178">
        <v>147.84</v>
      </c>
      <c r="F248" s="179"/>
      <c r="G248" s="180"/>
      <c r="H248" s="181"/>
      <c r="I248" s="182"/>
      <c r="J248" s="181"/>
      <c r="K248" s="182"/>
      <c r="M248" s="177" t="s">
        <v>357</v>
      </c>
      <c r="O248" s="177"/>
      <c r="Q248" s="167"/>
    </row>
    <row r="249" spans="1:82">
      <c r="A249" s="168">
        <v>44</v>
      </c>
      <c r="B249" s="169" t="s">
        <v>358</v>
      </c>
      <c r="C249" s="170" t="s">
        <v>359</v>
      </c>
      <c r="D249" s="171" t="s">
        <v>106</v>
      </c>
      <c r="E249" s="172">
        <v>1303.9745</v>
      </c>
      <c r="F249" s="207"/>
      <c r="G249" s="173">
        <f>E249*F249</f>
        <v>0</v>
      </c>
      <c r="H249" s="174">
        <v>4.5580000000000002E-2</v>
      </c>
      <c r="I249" s="174">
        <f>E249*H249</f>
        <v>59.435157710000006</v>
      </c>
      <c r="J249" s="174">
        <v>0</v>
      </c>
      <c r="K249" s="174">
        <f>E249*J249</f>
        <v>0</v>
      </c>
      <c r="Q249" s="167">
        <v>2</v>
      </c>
      <c r="AA249" s="144">
        <v>1</v>
      </c>
      <c r="AB249" s="144">
        <v>1</v>
      </c>
      <c r="AC249" s="144">
        <v>1</v>
      </c>
      <c r="BB249" s="144">
        <v>1</v>
      </c>
      <c r="BC249" s="144">
        <f>IF(BB249=1,G249,0)</f>
        <v>0</v>
      </c>
      <c r="BD249" s="144">
        <f>IF(BB249=2,G249,0)</f>
        <v>0</v>
      </c>
      <c r="BE249" s="144">
        <f>IF(BB249=3,G249,0)</f>
        <v>0</v>
      </c>
      <c r="BF249" s="144">
        <f>IF(BB249=4,G249,0)</f>
        <v>0</v>
      </c>
      <c r="BG249" s="144">
        <f>IF(BB249=5,G249,0)</f>
        <v>0</v>
      </c>
      <c r="CA249" s="144">
        <v>1</v>
      </c>
      <c r="CB249" s="144">
        <v>1</v>
      </c>
      <c r="CC249" s="167"/>
      <c r="CD249" s="167"/>
    </row>
    <row r="250" spans="1:82">
      <c r="A250" s="175"/>
      <c r="B250" s="176"/>
      <c r="C250" s="228" t="s">
        <v>360</v>
      </c>
      <c r="D250" s="229"/>
      <c r="E250" s="178">
        <v>0</v>
      </c>
      <c r="F250" s="179"/>
      <c r="G250" s="180"/>
      <c r="H250" s="181"/>
      <c r="I250" s="182"/>
      <c r="J250" s="181"/>
      <c r="K250" s="182"/>
      <c r="M250" s="177" t="s">
        <v>360</v>
      </c>
      <c r="O250" s="177"/>
      <c r="Q250" s="167"/>
    </row>
    <row r="251" spans="1:82">
      <c r="A251" s="175"/>
      <c r="B251" s="176"/>
      <c r="C251" s="228" t="s">
        <v>361</v>
      </c>
      <c r="D251" s="229"/>
      <c r="E251" s="178">
        <v>0</v>
      </c>
      <c r="F251" s="179"/>
      <c r="G251" s="180"/>
      <c r="H251" s="181"/>
      <c r="I251" s="182"/>
      <c r="J251" s="181"/>
      <c r="K251" s="182"/>
      <c r="M251" s="177" t="s">
        <v>361</v>
      </c>
      <c r="O251" s="177"/>
      <c r="Q251" s="167"/>
    </row>
    <row r="252" spans="1:82">
      <c r="A252" s="175"/>
      <c r="B252" s="176"/>
      <c r="C252" s="228" t="s">
        <v>362</v>
      </c>
      <c r="D252" s="229"/>
      <c r="E252" s="178">
        <v>0</v>
      </c>
      <c r="F252" s="179"/>
      <c r="G252" s="180"/>
      <c r="H252" s="181"/>
      <c r="I252" s="182"/>
      <c r="J252" s="181"/>
      <c r="K252" s="182"/>
      <c r="M252" s="177" t="s">
        <v>362</v>
      </c>
      <c r="O252" s="177"/>
      <c r="Q252" s="167"/>
    </row>
    <row r="253" spans="1:82">
      <c r="A253" s="175"/>
      <c r="B253" s="176"/>
      <c r="C253" s="228" t="s">
        <v>363</v>
      </c>
      <c r="D253" s="229"/>
      <c r="E253" s="178">
        <v>3.08</v>
      </c>
      <c r="F253" s="179"/>
      <c r="G253" s="180"/>
      <c r="H253" s="181"/>
      <c r="I253" s="182"/>
      <c r="J253" s="181"/>
      <c r="K253" s="182"/>
      <c r="M253" s="177" t="s">
        <v>363</v>
      </c>
      <c r="O253" s="177"/>
      <c r="Q253" s="167"/>
    </row>
    <row r="254" spans="1:82">
      <c r="A254" s="175"/>
      <c r="B254" s="176"/>
      <c r="C254" s="228" t="s">
        <v>364</v>
      </c>
      <c r="D254" s="229"/>
      <c r="E254" s="178">
        <v>1.29</v>
      </c>
      <c r="F254" s="179"/>
      <c r="G254" s="180"/>
      <c r="H254" s="181"/>
      <c r="I254" s="182"/>
      <c r="J254" s="181"/>
      <c r="K254" s="182"/>
      <c r="M254" s="177" t="s">
        <v>364</v>
      </c>
      <c r="O254" s="177"/>
      <c r="Q254" s="167"/>
    </row>
    <row r="255" spans="1:82">
      <c r="A255" s="175"/>
      <c r="B255" s="176"/>
      <c r="C255" s="228" t="s">
        <v>365</v>
      </c>
      <c r="D255" s="229"/>
      <c r="E255" s="178">
        <v>2.8439999999999999</v>
      </c>
      <c r="F255" s="179"/>
      <c r="G255" s="180"/>
      <c r="H255" s="181"/>
      <c r="I255" s="182"/>
      <c r="J255" s="181"/>
      <c r="K255" s="182"/>
      <c r="M255" s="177" t="s">
        <v>365</v>
      </c>
      <c r="O255" s="177"/>
      <c r="Q255" s="167"/>
    </row>
    <row r="256" spans="1:82">
      <c r="A256" s="175"/>
      <c r="B256" s="176"/>
      <c r="C256" s="228" t="s">
        <v>366</v>
      </c>
      <c r="D256" s="229"/>
      <c r="E256" s="178">
        <v>2.7</v>
      </c>
      <c r="F256" s="179"/>
      <c r="G256" s="180"/>
      <c r="H256" s="181"/>
      <c r="I256" s="182"/>
      <c r="J256" s="181"/>
      <c r="K256" s="182"/>
      <c r="M256" s="177" t="s">
        <v>366</v>
      </c>
      <c r="O256" s="177"/>
      <c r="Q256" s="167"/>
    </row>
    <row r="257" spans="1:17">
      <c r="A257" s="175"/>
      <c r="B257" s="176"/>
      <c r="C257" s="228" t="s">
        <v>367</v>
      </c>
      <c r="D257" s="229"/>
      <c r="E257" s="178">
        <v>0.3</v>
      </c>
      <c r="F257" s="179"/>
      <c r="G257" s="180"/>
      <c r="H257" s="181"/>
      <c r="I257" s="182"/>
      <c r="J257" s="181"/>
      <c r="K257" s="182"/>
      <c r="M257" s="177" t="s">
        <v>367</v>
      </c>
      <c r="O257" s="177"/>
      <c r="Q257" s="167"/>
    </row>
    <row r="258" spans="1:17">
      <c r="A258" s="175"/>
      <c r="B258" s="176"/>
      <c r="C258" s="228" t="s">
        <v>368</v>
      </c>
      <c r="D258" s="229"/>
      <c r="E258" s="178">
        <v>6.72</v>
      </c>
      <c r="F258" s="179"/>
      <c r="G258" s="180"/>
      <c r="H258" s="181"/>
      <c r="I258" s="182"/>
      <c r="J258" s="181"/>
      <c r="K258" s="182"/>
      <c r="M258" s="177" t="s">
        <v>368</v>
      </c>
      <c r="O258" s="177"/>
      <c r="Q258" s="167"/>
    </row>
    <row r="259" spans="1:17">
      <c r="A259" s="175"/>
      <c r="B259" s="176"/>
      <c r="C259" s="228" t="s">
        <v>369</v>
      </c>
      <c r="D259" s="229"/>
      <c r="E259" s="178">
        <v>3.0209999999999999</v>
      </c>
      <c r="F259" s="179"/>
      <c r="G259" s="180"/>
      <c r="H259" s="181"/>
      <c r="I259" s="182"/>
      <c r="J259" s="181"/>
      <c r="K259" s="182"/>
      <c r="M259" s="177" t="s">
        <v>369</v>
      </c>
      <c r="O259" s="177"/>
      <c r="Q259" s="167"/>
    </row>
    <row r="260" spans="1:17">
      <c r="A260" s="175"/>
      <c r="B260" s="176"/>
      <c r="C260" s="228" t="s">
        <v>370</v>
      </c>
      <c r="D260" s="229"/>
      <c r="E260" s="178">
        <v>0</v>
      </c>
      <c r="F260" s="179"/>
      <c r="G260" s="180"/>
      <c r="H260" s="181"/>
      <c r="I260" s="182"/>
      <c r="J260" s="181"/>
      <c r="K260" s="182"/>
      <c r="M260" s="177" t="s">
        <v>370</v>
      </c>
      <c r="O260" s="177"/>
      <c r="Q260" s="167"/>
    </row>
    <row r="261" spans="1:17">
      <c r="A261" s="175"/>
      <c r="B261" s="176"/>
      <c r="C261" s="228" t="s">
        <v>371</v>
      </c>
      <c r="D261" s="229"/>
      <c r="E261" s="178">
        <v>3.0724999999999998</v>
      </c>
      <c r="F261" s="179"/>
      <c r="G261" s="180"/>
      <c r="H261" s="181"/>
      <c r="I261" s="182"/>
      <c r="J261" s="181"/>
      <c r="K261" s="182"/>
      <c r="M261" s="177" t="s">
        <v>371</v>
      </c>
      <c r="O261" s="177"/>
      <c r="Q261" s="167"/>
    </row>
    <row r="262" spans="1:17">
      <c r="A262" s="175"/>
      <c r="B262" s="176"/>
      <c r="C262" s="228" t="s">
        <v>372</v>
      </c>
      <c r="D262" s="229"/>
      <c r="E262" s="178">
        <v>1.2749999999999999</v>
      </c>
      <c r="F262" s="179"/>
      <c r="G262" s="180"/>
      <c r="H262" s="181"/>
      <c r="I262" s="182"/>
      <c r="J262" s="181"/>
      <c r="K262" s="182"/>
      <c r="M262" s="177" t="s">
        <v>372</v>
      </c>
      <c r="O262" s="177"/>
      <c r="Q262" s="167"/>
    </row>
    <row r="263" spans="1:17">
      <c r="A263" s="175"/>
      <c r="B263" s="176"/>
      <c r="C263" s="228" t="s">
        <v>373</v>
      </c>
      <c r="D263" s="229"/>
      <c r="E263" s="178">
        <v>2.8290000000000002</v>
      </c>
      <c r="F263" s="179"/>
      <c r="G263" s="180"/>
      <c r="H263" s="181"/>
      <c r="I263" s="182"/>
      <c r="J263" s="181"/>
      <c r="K263" s="182"/>
      <c r="M263" s="177" t="s">
        <v>373</v>
      </c>
      <c r="O263" s="177"/>
      <c r="Q263" s="167"/>
    </row>
    <row r="264" spans="1:17">
      <c r="A264" s="175"/>
      <c r="B264" s="176"/>
      <c r="C264" s="228" t="s">
        <v>374</v>
      </c>
      <c r="D264" s="229"/>
      <c r="E264" s="178">
        <v>2.5499999999999998</v>
      </c>
      <c r="F264" s="179"/>
      <c r="G264" s="180"/>
      <c r="H264" s="181"/>
      <c r="I264" s="182"/>
      <c r="J264" s="181"/>
      <c r="K264" s="182"/>
      <c r="M264" s="177" t="s">
        <v>374</v>
      </c>
      <c r="O264" s="177"/>
      <c r="Q264" s="167"/>
    </row>
    <row r="265" spans="1:17">
      <c r="A265" s="175"/>
      <c r="B265" s="176"/>
      <c r="C265" s="228" t="s">
        <v>375</v>
      </c>
      <c r="D265" s="229"/>
      <c r="E265" s="178">
        <v>7.02</v>
      </c>
      <c r="F265" s="179"/>
      <c r="G265" s="180"/>
      <c r="H265" s="181"/>
      <c r="I265" s="182"/>
      <c r="J265" s="181"/>
      <c r="K265" s="182"/>
      <c r="M265" s="177" t="s">
        <v>375</v>
      </c>
      <c r="O265" s="177"/>
      <c r="Q265" s="167"/>
    </row>
    <row r="266" spans="1:17">
      <c r="A266" s="175"/>
      <c r="B266" s="176"/>
      <c r="C266" s="228" t="s">
        <v>376</v>
      </c>
      <c r="D266" s="229"/>
      <c r="E266" s="178">
        <v>3.0209999999999999</v>
      </c>
      <c r="F266" s="179"/>
      <c r="G266" s="180"/>
      <c r="H266" s="181"/>
      <c r="I266" s="182"/>
      <c r="J266" s="181"/>
      <c r="K266" s="182"/>
      <c r="M266" s="177" t="s">
        <v>376</v>
      </c>
      <c r="O266" s="177"/>
      <c r="Q266" s="167"/>
    </row>
    <row r="267" spans="1:17">
      <c r="A267" s="175"/>
      <c r="B267" s="176"/>
      <c r="C267" s="228" t="s">
        <v>377</v>
      </c>
      <c r="D267" s="229"/>
      <c r="E267" s="178">
        <v>0</v>
      </c>
      <c r="F267" s="179"/>
      <c r="G267" s="180"/>
      <c r="H267" s="181"/>
      <c r="I267" s="182"/>
      <c r="J267" s="181"/>
      <c r="K267" s="182"/>
      <c r="M267" s="177" t="s">
        <v>377</v>
      </c>
      <c r="O267" s="177"/>
      <c r="Q267" s="167"/>
    </row>
    <row r="268" spans="1:17">
      <c r="A268" s="175"/>
      <c r="B268" s="176"/>
      <c r="C268" s="228" t="s">
        <v>378</v>
      </c>
      <c r="D268" s="229"/>
      <c r="E268" s="178">
        <v>3.08</v>
      </c>
      <c r="F268" s="179"/>
      <c r="G268" s="180"/>
      <c r="H268" s="181"/>
      <c r="I268" s="182"/>
      <c r="J268" s="181"/>
      <c r="K268" s="182"/>
      <c r="M268" s="177" t="s">
        <v>378</v>
      </c>
      <c r="O268" s="177"/>
      <c r="Q268" s="167"/>
    </row>
    <row r="269" spans="1:17">
      <c r="A269" s="175"/>
      <c r="B269" s="176"/>
      <c r="C269" s="228" t="s">
        <v>379</v>
      </c>
      <c r="D269" s="229"/>
      <c r="E269" s="178">
        <v>2.8290000000000002</v>
      </c>
      <c r="F269" s="179"/>
      <c r="G269" s="180"/>
      <c r="H269" s="181"/>
      <c r="I269" s="182"/>
      <c r="J269" s="181"/>
      <c r="K269" s="182"/>
      <c r="M269" s="177" t="s">
        <v>379</v>
      </c>
      <c r="O269" s="177"/>
      <c r="Q269" s="167"/>
    </row>
    <row r="270" spans="1:17">
      <c r="A270" s="175"/>
      <c r="B270" s="176"/>
      <c r="C270" s="228" t="s">
        <v>374</v>
      </c>
      <c r="D270" s="229"/>
      <c r="E270" s="178">
        <v>2.5499999999999998</v>
      </c>
      <c r="F270" s="179"/>
      <c r="G270" s="180"/>
      <c r="H270" s="181"/>
      <c r="I270" s="182"/>
      <c r="J270" s="181"/>
      <c r="K270" s="182"/>
      <c r="M270" s="177" t="s">
        <v>374</v>
      </c>
      <c r="O270" s="177"/>
      <c r="Q270" s="167"/>
    </row>
    <row r="271" spans="1:17">
      <c r="A271" s="175"/>
      <c r="B271" s="176"/>
      <c r="C271" s="228" t="s">
        <v>380</v>
      </c>
      <c r="D271" s="229"/>
      <c r="E271" s="178">
        <v>6.78</v>
      </c>
      <c r="F271" s="179"/>
      <c r="G271" s="180"/>
      <c r="H271" s="181"/>
      <c r="I271" s="182"/>
      <c r="J271" s="181"/>
      <c r="K271" s="182"/>
      <c r="M271" s="177" t="s">
        <v>380</v>
      </c>
      <c r="O271" s="177"/>
      <c r="Q271" s="167"/>
    </row>
    <row r="272" spans="1:17">
      <c r="A272" s="175"/>
      <c r="B272" s="176"/>
      <c r="C272" s="228" t="s">
        <v>381</v>
      </c>
      <c r="D272" s="229"/>
      <c r="E272" s="178">
        <v>2.871</v>
      </c>
      <c r="F272" s="179"/>
      <c r="G272" s="180"/>
      <c r="H272" s="181"/>
      <c r="I272" s="182"/>
      <c r="J272" s="181"/>
      <c r="K272" s="182"/>
      <c r="M272" s="177" t="s">
        <v>381</v>
      </c>
      <c r="O272" s="177"/>
      <c r="Q272" s="167"/>
    </row>
    <row r="273" spans="1:17">
      <c r="A273" s="175"/>
      <c r="B273" s="176"/>
      <c r="C273" s="228" t="s">
        <v>382</v>
      </c>
      <c r="D273" s="229"/>
      <c r="E273" s="178">
        <v>0</v>
      </c>
      <c r="F273" s="179"/>
      <c r="G273" s="180"/>
      <c r="H273" s="181"/>
      <c r="I273" s="182"/>
      <c r="J273" s="181"/>
      <c r="K273" s="182"/>
      <c r="M273" s="177" t="s">
        <v>382</v>
      </c>
      <c r="O273" s="177"/>
      <c r="Q273" s="167"/>
    </row>
    <row r="274" spans="1:17">
      <c r="A274" s="175"/>
      <c r="B274" s="176"/>
      <c r="C274" s="228" t="s">
        <v>383</v>
      </c>
      <c r="D274" s="229"/>
      <c r="E274" s="178">
        <v>4.6875</v>
      </c>
      <c r="F274" s="179"/>
      <c r="G274" s="180"/>
      <c r="H274" s="181"/>
      <c r="I274" s="182"/>
      <c r="J274" s="181"/>
      <c r="K274" s="182"/>
      <c r="M274" s="177" t="s">
        <v>383</v>
      </c>
      <c r="O274" s="177"/>
      <c r="Q274" s="167"/>
    </row>
    <row r="275" spans="1:17">
      <c r="A275" s="175"/>
      <c r="B275" s="176"/>
      <c r="C275" s="228" t="s">
        <v>384</v>
      </c>
      <c r="D275" s="229"/>
      <c r="E275" s="178">
        <v>0.1925</v>
      </c>
      <c r="F275" s="179"/>
      <c r="G275" s="180"/>
      <c r="H275" s="181"/>
      <c r="I275" s="182"/>
      <c r="J275" s="181"/>
      <c r="K275" s="182"/>
      <c r="M275" s="177" t="s">
        <v>384</v>
      </c>
      <c r="O275" s="177"/>
      <c r="Q275" s="167"/>
    </row>
    <row r="276" spans="1:17">
      <c r="A276" s="175"/>
      <c r="B276" s="176"/>
      <c r="C276" s="228" t="s">
        <v>385</v>
      </c>
      <c r="D276" s="229"/>
      <c r="E276" s="178">
        <v>2.94</v>
      </c>
      <c r="F276" s="179"/>
      <c r="G276" s="180"/>
      <c r="H276" s="181"/>
      <c r="I276" s="182"/>
      <c r="J276" s="181"/>
      <c r="K276" s="182"/>
      <c r="M276" s="177" t="s">
        <v>385</v>
      </c>
      <c r="O276" s="177"/>
      <c r="Q276" s="167"/>
    </row>
    <row r="277" spans="1:17">
      <c r="A277" s="175"/>
      <c r="B277" s="176"/>
      <c r="C277" s="228" t="s">
        <v>386</v>
      </c>
      <c r="D277" s="229"/>
      <c r="E277" s="178">
        <v>2.5499999999999998</v>
      </c>
      <c r="F277" s="179"/>
      <c r="G277" s="180"/>
      <c r="H277" s="181"/>
      <c r="I277" s="182"/>
      <c r="J277" s="181"/>
      <c r="K277" s="182"/>
      <c r="M277" s="177" t="s">
        <v>386</v>
      </c>
      <c r="O277" s="177"/>
      <c r="Q277" s="167"/>
    </row>
    <row r="278" spans="1:17">
      <c r="A278" s="175"/>
      <c r="B278" s="176"/>
      <c r="C278" s="228" t="s">
        <v>387</v>
      </c>
      <c r="D278" s="229"/>
      <c r="E278" s="178">
        <v>7.02</v>
      </c>
      <c r="F278" s="179"/>
      <c r="G278" s="180"/>
      <c r="H278" s="181"/>
      <c r="I278" s="182"/>
      <c r="J278" s="181"/>
      <c r="K278" s="182"/>
      <c r="M278" s="177" t="s">
        <v>387</v>
      </c>
      <c r="O278" s="177"/>
      <c r="Q278" s="167"/>
    </row>
    <row r="279" spans="1:17">
      <c r="A279" s="175"/>
      <c r="B279" s="176"/>
      <c r="C279" s="228" t="s">
        <v>388</v>
      </c>
      <c r="D279" s="229"/>
      <c r="E279" s="178">
        <v>3.0209999999999999</v>
      </c>
      <c r="F279" s="179"/>
      <c r="G279" s="180"/>
      <c r="H279" s="181"/>
      <c r="I279" s="182"/>
      <c r="J279" s="181"/>
      <c r="K279" s="182"/>
      <c r="M279" s="177" t="s">
        <v>388</v>
      </c>
      <c r="O279" s="177"/>
      <c r="Q279" s="167"/>
    </row>
    <row r="280" spans="1:17">
      <c r="A280" s="175"/>
      <c r="B280" s="176"/>
      <c r="C280" s="228" t="s">
        <v>389</v>
      </c>
      <c r="D280" s="229"/>
      <c r="E280" s="178">
        <v>0</v>
      </c>
      <c r="F280" s="179"/>
      <c r="G280" s="180"/>
      <c r="H280" s="181"/>
      <c r="I280" s="182"/>
      <c r="J280" s="181"/>
      <c r="K280" s="182"/>
      <c r="M280" s="177">
        <v>0</v>
      </c>
      <c r="O280" s="177"/>
      <c r="Q280" s="167"/>
    </row>
    <row r="281" spans="1:17">
      <c r="A281" s="175"/>
      <c r="B281" s="176"/>
      <c r="C281" s="228" t="s">
        <v>390</v>
      </c>
      <c r="D281" s="229"/>
      <c r="E281" s="178">
        <v>8.016</v>
      </c>
      <c r="F281" s="179"/>
      <c r="G281" s="180"/>
      <c r="H281" s="181"/>
      <c r="I281" s="182"/>
      <c r="J281" s="181"/>
      <c r="K281" s="182"/>
      <c r="M281" s="177" t="s">
        <v>390</v>
      </c>
      <c r="O281" s="177"/>
      <c r="Q281" s="167"/>
    </row>
    <row r="282" spans="1:17">
      <c r="A282" s="175"/>
      <c r="B282" s="176"/>
      <c r="C282" s="228" t="s">
        <v>391</v>
      </c>
      <c r="D282" s="229"/>
      <c r="E282" s="178">
        <v>9.8925000000000001</v>
      </c>
      <c r="F282" s="179"/>
      <c r="G282" s="180"/>
      <c r="H282" s="181"/>
      <c r="I282" s="182"/>
      <c r="J282" s="181"/>
      <c r="K282" s="182"/>
      <c r="M282" s="177" t="s">
        <v>391</v>
      </c>
      <c r="O282" s="177"/>
      <c r="Q282" s="167"/>
    </row>
    <row r="283" spans="1:17">
      <c r="A283" s="175"/>
      <c r="B283" s="176"/>
      <c r="C283" s="228" t="s">
        <v>392</v>
      </c>
      <c r="D283" s="229"/>
      <c r="E283" s="178">
        <v>7.26</v>
      </c>
      <c r="F283" s="179"/>
      <c r="G283" s="180"/>
      <c r="H283" s="181"/>
      <c r="I283" s="182"/>
      <c r="J283" s="181"/>
      <c r="K283" s="182"/>
      <c r="M283" s="177" t="s">
        <v>392</v>
      </c>
      <c r="O283" s="177"/>
      <c r="Q283" s="167"/>
    </row>
    <row r="284" spans="1:17">
      <c r="A284" s="175"/>
      <c r="B284" s="176"/>
      <c r="C284" s="228" t="s">
        <v>393</v>
      </c>
      <c r="D284" s="229"/>
      <c r="E284" s="178">
        <v>1.425</v>
      </c>
      <c r="F284" s="179"/>
      <c r="G284" s="180"/>
      <c r="H284" s="181"/>
      <c r="I284" s="182"/>
      <c r="J284" s="181"/>
      <c r="K284" s="182"/>
      <c r="M284" s="177" t="s">
        <v>393</v>
      </c>
      <c r="O284" s="177"/>
      <c r="Q284" s="167"/>
    </row>
    <row r="285" spans="1:17">
      <c r="A285" s="175"/>
      <c r="B285" s="176"/>
      <c r="C285" s="228" t="s">
        <v>394</v>
      </c>
      <c r="D285" s="229"/>
      <c r="E285" s="178">
        <v>2.133</v>
      </c>
      <c r="F285" s="179"/>
      <c r="G285" s="180"/>
      <c r="H285" s="181"/>
      <c r="I285" s="182"/>
      <c r="J285" s="181"/>
      <c r="K285" s="182"/>
      <c r="M285" s="177" t="s">
        <v>394</v>
      </c>
      <c r="O285" s="177"/>
      <c r="Q285" s="167"/>
    </row>
    <row r="286" spans="1:17">
      <c r="A286" s="175"/>
      <c r="B286" s="176"/>
      <c r="C286" s="228" t="s">
        <v>395</v>
      </c>
      <c r="D286" s="229"/>
      <c r="E286" s="178">
        <v>0</v>
      </c>
      <c r="F286" s="179"/>
      <c r="G286" s="180"/>
      <c r="H286" s="181"/>
      <c r="I286" s="182"/>
      <c r="J286" s="181"/>
      <c r="K286" s="182"/>
      <c r="M286" s="177" t="s">
        <v>395</v>
      </c>
      <c r="O286" s="177"/>
      <c r="Q286" s="167"/>
    </row>
    <row r="287" spans="1:17">
      <c r="A287" s="175"/>
      <c r="B287" s="176"/>
      <c r="C287" s="228" t="s">
        <v>396</v>
      </c>
      <c r="D287" s="229"/>
      <c r="E287" s="178">
        <v>4.28</v>
      </c>
      <c r="F287" s="179"/>
      <c r="G287" s="180"/>
      <c r="H287" s="181"/>
      <c r="I287" s="182"/>
      <c r="J287" s="181"/>
      <c r="K287" s="182"/>
      <c r="M287" s="177" t="s">
        <v>396</v>
      </c>
      <c r="O287" s="177"/>
      <c r="Q287" s="167"/>
    </row>
    <row r="288" spans="1:17">
      <c r="A288" s="175"/>
      <c r="B288" s="176"/>
      <c r="C288" s="228" t="s">
        <v>397</v>
      </c>
      <c r="D288" s="229"/>
      <c r="E288" s="178">
        <v>1.1124000000000001</v>
      </c>
      <c r="F288" s="179"/>
      <c r="G288" s="180"/>
      <c r="H288" s="181"/>
      <c r="I288" s="182"/>
      <c r="J288" s="181"/>
      <c r="K288" s="182"/>
      <c r="M288" s="177" t="s">
        <v>397</v>
      </c>
      <c r="O288" s="177"/>
      <c r="Q288" s="167"/>
    </row>
    <row r="289" spans="1:17">
      <c r="A289" s="175"/>
      <c r="B289" s="176"/>
      <c r="C289" s="228" t="s">
        <v>398</v>
      </c>
      <c r="D289" s="229"/>
      <c r="E289" s="178">
        <v>0.9</v>
      </c>
      <c r="F289" s="179"/>
      <c r="G289" s="180"/>
      <c r="H289" s="181"/>
      <c r="I289" s="182"/>
      <c r="J289" s="181"/>
      <c r="K289" s="182"/>
      <c r="M289" s="177" t="s">
        <v>398</v>
      </c>
      <c r="O289" s="177"/>
      <c r="Q289" s="167"/>
    </row>
    <row r="290" spans="1:17">
      <c r="A290" s="175"/>
      <c r="B290" s="176"/>
      <c r="C290" s="228" t="s">
        <v>386</v>
      </c>
      <c r="D290" s="229"/>
      <c r="E290" s="178">
        <v>2.5499999999999998</v>
      </c>
      <c r="F290" s="179"/>
      <c r="G290" s="180"/>
      <c r="H290" s="181"/>
      <c r="I290" s="182"/>
      <c r="J290" s="181"/>
      <c r="K290" s="182"/>
      <c r="M290" s="177" t="s">
        <v>386</v>
      </c>
      <c r="O290" s="177"/>
      <c r="Q290" s="167"/>
    </row>
    <row r="291" spans="1:17">
      <c r="A291" s="175"/>
      <c r="B291" s="176"/>
      <c r="C291" s="228" t="s">
        <v>399</v>
      </c>
      <c r="D291" s="229"/>
      <c r="E291" s="178">
        <v>6.78</v>
      </c>
      <c r="F291" s="179"/>
      <c r="G291" s="180"/>
      <c r="H291" s="181"/>
      <c r="I291" s="182"/>
      <c r="J291" s="181"/>
      <c r="K291" s="182"/>
      <c r="M291" s="177" t="s">
        <v>399</v>
      </c>
      <c r="O291" s="177"/>
      <c r="Q291" s="167"/>
    </row>
    <row r="292" spans="1:17">
      <c r="A292" s="175"/>
      <c r="B292" s="176"/>
      <c r="C292" s="228" t="s">
        <v>400</v>
      </c>
      <c r="D292" s="229"/>
      <c r="E292" s="178">
        <v>2.871</v>
      </c>
      <c r="F292" s="179"/>
      <c r="G292" s="180"/>
      <c r="H292" s="181"/>
      <c r="I292" s="182"/>
      <c r="J292" s="181"/>
      <c r="K292" s="182"/>
      <c r="M292" s="177" t="s">
        <v>400</v>
      </c>
      <c r="O292" s="177"/>
      <c r="Q292" s="167"/>
    </row>
    <row r="293" spans="1:17">
      <c r="A293" s="175"/>
      <c r="B293" s="176"/>
      <c r="C293" s="228" t="s">
        <v>401</v>
      </c>
      <c r="D293" s="229"/>
      <c r="E293" s="178">
        <v>0</v>
      </c>
      <c r="F293" s="179"/>
      <c r="G293" s="180"/>
      <c r="H293" s="181"/>
      <c r="I293" s="182"/>
      <c r="J293" s="181"/>
      <c r="K293" s="182"/>
      <c r="M293" s="177" t="s">
        <v>401</v>
      </c>
      <c r="O293" s="177"/>
      <c r="Q293" s="167"/>
    </row>
    <row r="294" spans="1:17">
      <c r="A294" s="175"/>
      <c r="B294" s="176"/>
      <c r="C294" s="228" t="s">
        <v>402</v>
      </c>
      <c r="D294" s="229"/>
      <c r="E294" s="178">
        <v>4.4625000000000004</v>
      </c>
      <c r="F294" s="179"/>
      <c r="G294" s="180"/>
      <c r="H294" s="181"/>
      <c r="I294" s="182"/>
      <c r="J294" s="181"/>
      <c r="K294" s="182"/>
      <c r="M294" s="177" t="s">
        <v>402</v>
      </c>
      <c r="O294" s="177"/>
      <c r="Q294" s="167"/>
    </row>
    <row r="295" spans="1:17">
      <c r="A295" s="175"/>
      <c r="B295" s="176"/>
      <c r="C295" s="228" t="s">
        <v>384</v>
      </c>
      <c r="D295" s="229"/>
      <c r="E295" s="178">
        <v>0.1925</v>
      </c>
      <c r="F295" s="179"/>
      <c r="G295" s="180"/>
      <c r="H295" s="181"/>
      <c r="I295" s="182"/>
      <c r="J295" s="181"/>
      <c r="K295" s="182"/>
      <c r="M295" s="177" t="s">
        <v>384</v>
      </c>
      <c r="O295" s="177"/>
      <c r="Q295" s="167"/>
    </row>
    <row r="296" spans="1:17">
      <c r="A296" s="175"/>
      <c r="B296" s="176"/>
      <c r="C296" s="228" t="s">
        <v>403</v>
      </c>
      <c r="D296" s="229"/>
      <c r="E296" s="178">
        <v>2.2290000000000001</v>
      </c>
      <c r="F296" s="179"/>
      <c r="G296" s="180"/>
      <c r="H296" s="181"/>
      <c r="I296" s="182"/>
      <c r="J296" s="181"/>
      <c r="K296" s="182"/>
      <c r="M296" s="177" t="s">
        <v>403</v>
      </c>
      <c r="O296" s="177"/>
      <c r="Q296" s="167"/>
    </row>
    <row r="297" spans="1:17">
      <c r="A297" s="175"/>
      <c r="B297" s="176"/>
      <c r="C297" s="228" t="s">
        <v>404</v>
      </c>
      <c r="D297" s="229"/>
      <c r="E297" s="178">
        <v>3.2</v>
      </c>
      <c r="F297" s="179"/>
      <c r="G297" s="180"/>
      <c r="H297" s="181"/>
      <c r="I297" s="182"/>
      <c r="J297" s="181"/>
      <c r="K297" s="182"/>
      <c r="M297" s="177" t="s">
        <v>404</v>
      </c>
      <c r="O297" s="177"/>
      <c r="Q297" s="167"/>
    </row>
    <row r="298" spans="1:17">
      <c r="A298" s="175"/>
      <c r="B298" s="176"/>
      <c r="C298" s="228" t="s">
        <v>405</v>
      </c>
      <c r="D298" s="229"/>
      <c r="E298" s="178">
        <v>6.54</v>
      </c>
      <c r="F298" s="179"/>
      <c r="G298" s="180"/>
      <c r="H298" s="181"/>
      <c r="I298" s="182"/>
      <c r="J298" s="181"/>
      <c r="K298" s="182"/>
      <c r="M298" s="177" t="s">
        <v>405</v>
      </c>
      <c r="O298" s="177"/>
      <c r="Q298" s="167"/>
    </row>
    <row r="299" spans="1:17">
      <c r="A299" s="175"/>
      <c r="B299" s="176"/>
      <c r="C299" s="228" t="s">
        <v>406</v>
      </c>
      <c r="D299" s="229"/>
      <c r="E299" s="178">
        <v>1.7250000000000001</v>
      </c>
      <c r="F299" s="179"/>
      <c r="G299" s="180"/>
      <c r="H299" s="181"/>
      <c r="I299" s="182"/>
      <c r="J299" s="181"/>
      <c r="K299" s="182"/>
      <c r="M299" s="177" t="s">
        <v>406</v>
      </c>
      <c r="O299" s="177"/>
      <c r="Q299" s="167"/>
    </row>
    <row r="300" spans="1:17">
      <c r="A300" s="175"/>
      <c r="B300" s="176"/>
      <c r="C300" s="228" t="s">
        <v>407</v>
      </c>
      <c r="D300" s="229"/>
      <c r="E300" s="178">
        <v>1.1459999999999999</v>
      </c>
      <c r="F300" s="179"/>
      <c r="G300" s="180"/>
      <c r="H300" s="181"/>
      <c r="I300" s="182"/>
      <c r="J300" s="181"/>
      <c r="K300" s="182"/>
      <c r="M300" s="177" t="s">
        <v>407</v>
      </c>
      <c r="O300" s="177"/>
      <c r="Q300" s="167"/>
    </row>
    <row r="301" spans="1:17">
      <c r="A301" s="175"/>
      <c r="B301" s="176"/>
      <c r="C301" s="228" t="s">
        <v>408</v>
      </c>
      <c r="D301" s="229"/>
      <c r="E301" s="178">
        <v>0</v>
      </c>
      <c r="F301" s="179"/>
      <c r="G301" s="180"/>
      <c r="H301" s="181"/>
      <c r="I301" s="182"/>
      <c r="J301" s="181"/>
      <c r="K301" s="182"/>
      <c r="M301" s="177" t="s">
        <v>408</v>
      </c>
      <c r="O301" s="177"/>
      <c r="Q301" s="167"/>
    </row>
    <row r="302" spans="1:17">
      <c r="A302" s="175"/>
      <c r="B302" s="176"/>
      <c r="C302" s="228" t="s">
        <v>409</v>
      </c>
      <c r="D302" s="229"/>
      <c r="E302" s="178">
        <v>4.68</v>
      </c>
      <c r="F302" s="179"/>
      <c r="G302" s="180"/>
      <c r="H302" s="181"/>
      <c r="I302" s="182"/>
      <c r="J302" s="181"/>
      <c r="K302" s="182"/>
      <c r="M302" s="177" t="s">
        <v>409</v>
      </c>
      <c r="O302" s="177"/>
      <c r="Q302" s="167"/>
    </row>
    <row r="303" spans="1:17">
      <c r="A303" s="175"/>
      <c r="B303" s="176"/>
      <c r="C303" s="228" t="s">
        <v>410</v>
      </c>
      <c r="D303" s="229"/>
      <c r="E303" s="178">
        <v>0.192</v>
      </c>
      <c r="F303" s="179"/>
      <c r="G303" s="180"/>
      <c r="H303" s="181"/>
      <c r="I303" s="182"/>
      <c r="J303" s="181"/>
      <c r="K303" s="182"/>
      <c r="M303" s="177" t="s">
        <v>410</v>
      </c>
      <c r="O303" s="177"/>
      <c r="Q303" s="167"/>
    </row>
    <row r="304" spans="1:17">
      <c r="A304" s="175"/>
      <c r="B304" s="176"/>
      <c r="C304" s="228" t="s">
        <v>411</v>
      </c>
      <c r="D304" s="229"/>
      <c r="E304" s="178">
        <v>1.8540000000000001</v>
      </c>
      <c r="F304" s="179"/>
      <c r="G304" s="180"/>
      <c r="H304" s="181"/>
      <c r="I304" s="182"/>
      <c r="J304" s="181"/>
      <c r="K304" s="182"/>
      <c r="M304" s="177" t="s">
        <v>411</v>
      </c>
      <c r="O304" s="177"/>
      <c r="Q304" s="167"/>
    </row>
    <row r="305" spans="1:17">
      <c r="A305" s="175"/>
      <c r="B305" s="176"/>
      <c r="C305" s="228" t="s">
        <v>412</v>
      </c>
      <c r="D305" s="229"/>
      <c r="E305" s="178">
        <v>3</v>
      </c>
      <c r="F305" s="179"/>
      <c r="G305" s="180"/>
      <c r="H305" s="181"/>
      <c r="I305" s="182"/>
      <c r="J305" s="181"/>
      <c r="K305" s="182"/>
      <c r="M305" s="177" t="s">
        <v>412</v>
      </c>
      <c r="O305" s="177"/>
      <c r="Q305" s="167"/>
    </row>
    <row r="306" spans="1:17">
      <c r="A306" s="175"/>
      <c r="B306" s="176"/>
      <c r="C306" s="228" t="s">
        <v>405</v>
      </c>
      <c r="D306" s="229"/>
      <c r="E306" s="178">
        <v>6.54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28" t="s">
        <v>413</v>
      </c>
      <c r="D307" s="229"/>
      <c r="E307" s="178">
        <v>1.875</v>
      </c>
      <c r="F307" s="179"/>
      <c r="G307" s="180"/>
      <c r="H307" s="181"/>
      <c r="I307" s="182"/>
      <c r="J307" s="181"/>
      <c r="K307" s="182"/>
      <c r="M307" s="177" t="s">
        <v>413</v>
      </c>
      <c r="O307" s="177"/>
      <c r="Q307" s="167"/>
    </row>
    <row r="308" spans="1:17">
      <c r="A308" s="175"/>
      <c r="B308" s="176"/>
      <c r="C308" s="228" t="s">
        <v>407</v>
      </c>
      <c r="D308" s="229"/>
      <c r="E308" s="178">
        <v>1.1459999999999999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28" t="s">
        <v>414</v>
      </c>
      <c r="D309" s="229"/>
      <c r="E309" s="178">
        <v>0</v>
      </c>
      <c r="F309" s="179"/>
      <c r="G309" s="180"/>
      <c r="H309" s="181"/>
      <c r="I309" s="182"/>
      <c r="J309" s="181"/>
      <c r="K309" s="182"/>
      <c r="M309" s="177" t="s">
        <v>414</v>
      </c>
      <c r="O309" s="177"/>
      <c r="Q309" s="167"/>
    </row>
    <row r="310" spans="1:17">
      <c r="A310" s="175"/>
      <c r="B310" s="176"/>
      <c r="C310" s="228" t="s">
        <v>415</v>
      </c>
      <c r="D310" s="229"/>
      <c r="E310" s="178">
        <v>4.3875000000000002</v>
      </c>
      <c r="F310" s="179"/>
      <c r="G310" s="180"/>
      <c r="H310" s="181"/>
      <c r="I310" s="182"/>
      <c r="J310" s="181"/>
      <c r="K310" s="182"/>
      <c r="M310" s="177" t="s">
        <v>415</v>
      </c>
      <c r="O310" s="177"/>
      <c r="Q310" s="167"/>
    </row>
    <row r="311" spans="1:17">
      <c r="A311" s="175"/>
      <c r="B311" s="176"/>
      <c r="C311" s="228" t="s">
        <v>384</v>
      </c>
      <c r="D311" s="229"/>
      <c r="E311" s="178">
        <v>0.1925</v>
      </c>
      <c r="F311" s="179"/>
      <c r="G311" s="180"/>
      <c r="H311" s="181"/>
      <c r="I311" s="182"/>
      <c r="J311" s="181"/>
      <c r="K311" s="182"/>
      <c r="M311" s="177" t="s">
        <v>384</v>
      </c>
      <c r="O311" s="177"/>
      <c r="Q311" s="167"/>
    </row>
    <row r="312" spans="1:17">
      <c r="A312" s="175"/>
      <c r="B312" s="176"/>
      <c r="C312" s="228" t="s">
        <v>411</v>
      </c>
      <c r="D312" s="229"/>
      <c r="E312" s="178">
        <v>1.8540000000000001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28" t="s">
        <v>416</v>
      </c>
      <c r="D313" s="229"/>
      <c r="E313" s="178">
        <v>3.3</v>
      </c>
      <c r="F313" s="179"/>
      <c r="G313" s="180"/>
      <c r="H313" s="181"/>
      <c r="I313" s="182"/>
      <c r="J313" s="181"/>
      <c r="K313" s="182"/>
      <c r="M313" s="177" t="s">
        <v>416</v>
      </c>
      <c r="O313" s="177"/>
      <c r="Q313" s="167"/>
    </row>
    <row r="314" spans="1:17">
      <c r="A314" s="175"/>
      <c r="B314" s="176"/>
      <c r="C314" s="228" t="s">
        <v>417</v>
      </c>
      <c r="D314" s="229"/>
      <c r="E314" s="178">
        <v>6.54</v>
      </c>
      <c r="F314" s="179"/>
      <c r="G314" s="180"/>
      <c r="H314" s="181"/>
      <c r="I314" s="182"/>
      <c r="J314" s="181"/>
      <c r="K314" s="182"/>
      <c r="M314" s="177" t="s">
        <v>417</v>
      </c>
      <c r="O314" s="177"/>
      <c r="Q314" s="167"/>
    </row>
    <row r="315" spans="1:17">
      <c r="A315" s="175"/>
      <c r="B315" s="176"/>
      <c r="C315" s="228" t="s">
        <v>418</v>
      </c>
      <c r="D315" s="229"/>
      <c r="E315" s="178">
        <v>0</v>
      </c>
      <c r="F315" s="179"/>
      <c r="G315" s="180"/>
      <c r="H315" s="181"/>
      <c r="I315" s="182"/>
      <c r="J315" s="181"/>
      <c r="K315" s="182"/>
      <c r="M315" s="177" t="s">
        <v>418</v>
      </c>
      <c r="O315" s="177"/>
      <c r="Q315" s="167"/>
    </row>
    <row r="316" spans="1:17">
      <c r="A316" s="175"/>
      <c r="B316" s="176"/>
      <c r="C316" s="228" t="s">
        <v>419</v>
      </c>
      <c r="D316" s="229"/>
      <c r="E316" s="178">
        <v>1.875</v>
      </c>
      <c r="F316" s="179"/>
      <c r="G316" s="180"/>
      <c r="H316" s="181"/>
      <c r="I316" s="182"/>
      <c r="J316" s="181"/>
      <c r="K316" s="182"/>
      <c r="M316" s="177" t="s">
        <v>419</v>
      </c>
      <c r="O316" s="177"/>
      <c r="Q316" s="167"/>
    </row>
    <row r="317" spans="1:17">
      <c r="A317" s="175"/>
      <c r="B317" s="176"/>
      <c r="C317" s="228" t="s">
        <v>407</v>
      </c>
      <c r="D317" s="229"/>
      <c r="E317" s="178">
        <v>1.1459999999999999</v>
      </c>
      <c r="F317" s="179"/>
      <c r="G317" s="180"/>
      <c r="H317" s="181"/>
      <c r="I317" s="182"/>
      <c r="J317" s="181"/>
      <c r="K317" s="182"/>
      <c r="M317" s="177" t="s">
        <v>407</v>
      </c>
      <c r="O317" s="177"/>
      <c r="Q317" s="167"/>
    </row>
    <row r="318" spans="1:17">
      <c r="A318" s="175"/>
      <c r="B318" s="176"/>
      <c r="C318" s="228" t="s">
        <v>420</v>
      </c>
      <c r="D318" s="229"/>
      <c r="E318" s="178">
        <v>0</v>
      </c>
      <c r="F318" s="179"/>
      <c r="G318" s="180"/>
      <c r="H318" s="181"/>
      <c r="I318" s="182"/>
      <c r="J318" s="181"/>
      <c r="K318" s="182"/>
      <c r="M318" s="177" t="s">
        <v>420</v>
      </c>
      <c r="O318" s="177"/>
      <c r="Q318" s="167"/>
    </row>
    <row r="319" spans="1:17">
      <c r="A319" s="175"/>
      <c r="B319" s="176"/>
      <c r="C319" s="228" t="s">
        <v>421</v>
      </c>
      <c r="D319" s="229"/>
      <c r="E319" s="178">
        <v>4.4625000000000004</v>
      </c>
      <c r="F319" s="179"/>
      <c r="G319" s="180"/>
      <c r="H319" s="181"/>
      <c r="I319" s="182"/>
      <c r="J319" s="181"/>
      <c r="K319" s="182"/>
      <c r="M319" s="177" t="s">
        <v>421</v>
      </c>
      <c r="O319" s="177"/>
      <c r="Q319" s="167"/>
    </row>
    <row r="320" spans="1:17">
      <c r="A320" s="175"/>
      <c r="B320" s="176"/>
      <c r="C320" s="228" t="s">
        <v>384</v>
      </c>
      <c r="D320" s="229"/>
      <c r="E320" s="178">
        <v>0.1925</v>
      </c>
      <c r="F320" s="179"/>
      <c r="G320" s="180"/>
      <c r="H320" s="181"/>
      <c r="I320" s="182"/>
      <c r="J320" s="181"/>
      <c r="K320" s="182"/>
      <c r="M320" s="177" t="s">
        <v>384</v>
      </c>
      <c r="O320" s="177"/>
      <c r="Q320" s="167"/>
    </row>
    <row r="321" spans="1:17">
      <c r="A321" s="175"/>
      <c r="B321" s="176"/>
      <c r="C321" s="228" t="s">
        <v>411</v>
      </c>
      <c r="D321" s="229"/>
      <c r="E321" s="178">
        <v>1.8540000000000001</v>
      </c>
      <c r="F321" s="179"/>
      <c r="G321" s="180"/>
      <c r="H321" s="181"/>
      <c r="I321" s="182"/>
      <c r="J321" s="181"/>
      <c r="K321" s="182"/>
      <c r="M321" s="177" t="s">
        <v>411</v>
      </c>
      <c r="O321" s="177"/>
      <c r="Q321" s="167"/>
    </row>
    <row r="322" spans="1:17">
      <c r="A322" s="175"/>
      <c r="B322" s="176"/>
      <c r="C322" s="228" t="s">
        <v>422</v>
      </c>
      <c r="D322" s="229"/>
      <c r="E322" s="178">
        <v>3.15</v>
      </c>
      <c r="F322" s="179"/>
      <c r="G322" s="180"/>
      <c r="H322" s="181"/>
      <c r="I322" s="182"/>
      <c r="J322" s="181"/>
      <c r="K322" s="182"/>
      <c r="M322" s="177" t="s">
        <v>422</v>
      </c>
      <c r="O322" s="177"/>
      <c r="Q322" s="167"/>
    </row>
    <row r="323" spans="1:17">
      <c r="A323" s="175"/>
      <c r="B323" s="176"/>
      <c r="C323" s="228" t="s">
        <v>417</v>
      </c>
      <c r="D323" s="229"/>
      <c r="E323" s="178">
        <v>6.54</v>
      </c>
      <c r="F323" s="179"/>
      <c r="G323" s="180"/>
      <c r="H323" s="181"/>
      <c r="I323" s="182"/>
      <c r="J323" s="181"/>
      <c r="K323" s="182"/>
      <c r="M323" s="177" t="s">
        <v>417</v>
      </c>
      <c r="O323" s="177"/>
      <c r="Q323" s="167"/>
    </row>
    <row r="324" spans="1:17">
      <c r="A324" s="175"/>
      <c r="B324" s="176"/>
      <c r="C324" s="228" t="s">
        <v>423</v>
      </c>
      <c r="D324" s="229"/>
      <c r="E324" s="178">
        <v>1.875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28" t="s">
        <v>424</v>
      </c>
      <c r="D325" s="229"/>
      <c r="E325" s="178">
        <v>1.1459999999999999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28" t="s">
        <v>425</v>
      </c>
      <c r="D326" s="229"/>
      <c r="E326" s="178">
        <v>0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28" t="s">
        <v>426</v>
      </c>
      <c r="D327" s="229"/>
      <c r="E327" s="178">
        <v>4.6875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28" t="s">
        <v>384</v>
      </c>
      <c r="D328" s="229"/>
      <c r="E328" s="178">
        <v>0.1925</v>
      </c>
      <c r="F328" s="179"/>
      <c r="G328" s="180"/>
      <c r="H328" s="181"/>
      <c r="I328" s="182"/>
      <c r="J328" s="181"/>
      <c r="K328" s="182"/>
      <c r="M328" s="177" t="s">
        <v>384</v>
      </c>
      <c r="O328" s="177"/>
      <c r="Q328" s="167"/>
    </row>
    <row r="329" spans="1:17">
      <c r="A329" s="175"/>
      <c r="B329" s="176"/>
      <c r="C329" s="228" t="s">
        <v>411</v>
      </c>
      <c r="D329" s="229"/>
      <c r="E329" s="178">
        <v>1.8540000000000001</v>
      </c>
      <c r="F329" s="179"/>
      <c r="G329" s="180"/>
      <c r="H329" s="181"/>
      <c r="I329" s="182"/>
      <c r="J329" s="181"/>
      <c r="K329" s="182"/>
      <c r="M329" s="177" t="s">
        <v>411</v>
      </c>
      <c r="O329" s="177"/>
      <c r="Q329" s="167"/>
    </row>
    <row r="330" spans="1:17">
      <c r="A330" s="175"/>
      <c r="B330" s="176"/>
      <c r="C330" s="228" t="s">
        <v>427</v>
      </c>
      <c r="D330" s="229"/>
      <c r="E330" s="178">
        <v>2.85</v>
      </c>
      <c r="F330" s="179"/>
      <c r="G330" s="180"/>
      <c r="H330" s="181"/>
      <c r="I330" s="182"/>
      <c r="J330" s="181"/>
      <c r="K330" s="182"/>
      <c r="M330" s="177" t="s">
        <v>427</v>
      </c>
      <c r="O330" s="177"/>
      <c r="Q330" s="167"/>
    </row>
    <row r="331" spans="1:17">
      <c r="A331" s="175"/>
      <c r="B331" s="176"/>
      <c r="C331" s="228" t="s">
        <v>405</v>
      </c>
      <c r="D331" s="229"/>
      <c r="E331" s="178">
        <v>6.54</v>
      </c>
      <c r="F331" s="179"/>
      <c r="G331" s="180"/>
      <c r="H331" s="181"/>
      <c r="I331" s="182"/>
      <c r="J331" s="181"/>
      <c r="K331" s="182"/>
      <c r="M331" s="177" t="s">
        <v>405</v>
      </c>
      <c r="O331" s="177"/>
      <c r="Q331" s="167"/>
    </row>
    <row r="332" spans="1:17">
      <c r="A332" s="175"/>
      <c r="B332" s="176"/>
      <c r="C332" s="228" t="s">
        <v>428</v>
      </c>
      <c r="D332" s="229"/>
      <c r="E332" s="178">
        <v>3.0209999999999999</v>
      </c>
      <c r="F332" s="179"/>
      <c r="G332" s="180"/>
      <c r="H332" s="181"/>
      <c r="I332" s="182"/>
      <c r="J332" s="181"/>
      <c r="K332" s="182"/>
      <c r="M332" s="177" t="s">
        <v>428</v>
      </c>
      <c r="O332" s="177"/>
      <c r="Q332" s="167"/>
    </row>
    <row r="333" spans="1:17">
      <c r="A333" s="175"/>
      <c r="B333" s="176"/>
      <c r="C333" s="228" t="s">
        <v>429</v>
      </c>
      <c r="D333" s="229"/>
      <c r="E333" s="178">
        <v>0</v>
      </c>
      <c r="F333" s="179"/>
      <c r="G333" s="180"/>
      <c r="H333" s="181"/>
      <c r="I333" s="182"/>
      <c r="J333" s="181"/>
      <c r="K333" s="182"/>
      <c r="M333" s="177" t="s">
        <v>429</v>
      </c>
      <c r="O333" s="177"/>
      <c r="Q333" s="167"/>
    </row>
    <row r="334" spans="1:17">
      <c r="A334" s="175"/>
      <c r="B334" s="176"/>
      <c r="C334" s="228" t="s">
        <v>430</v>
      </c>
      <c r="D334" s="229"/>
      <c r="E334" s="178">
        <v>4.8600000000000003</v>
      </c>
      <c r="F334" s="179"/>
      <c r="G334" s="180"/>
      <c r="H334" s="181"/>
      <c r="I334" s="182"/>
      <c r="J334" s="181"/>
      <c r="K334" s="182"/>
      <c r="M334" s="177" t="s">
        <v>430</v>
      </c>
      <c r="O334" s="177"/>
      <c r="Q334" s="167"/>
    </row>
    <row r="335" spans="1:17">
      <c r="A335" s="175"/>
      <c r="B335" s="176"/>
      <c r="C335" s="228" t="s">
        <v>431</v>
      </c>
      <c r="D335" s="229"/>
      <c r="E335" s="178">
        <v>0.192</v>
      </c>
      <c r="F335" s="179"/>
      <c r="G335" s="180"/>
      <c r="H335" s="181"/>
      <c r="I335" s="182"/>
      <c r="J335" s="181"/>
      <c r="K335" s="182"/>
      <c r="M335" s="177" t="s">
        <v>431</v>
      </c>
      <c r="O335" s="177"/>
      <c r="Q335" s="167"/>
    </row>
    <row r="336" spans="1:17">
      <c r="A336" s="175"/>
      <c r="B336" s="176"/>
      <c r="C336" s="228" t="s">
        <v>432</v>
      </c>
      <c r="D336" s="229"/>
      <c r="E336" s="178">
        <v>1.8540000000000001</v>
      </c>
      <c r="F336" s="179"/>
      <c r="G336" s="180"/>
      <c r="H336" s="181"/>
      <c r="I336" s="182"/>
      <c r="J336" s="181"/>
      <c r="K336" s="182"/>
      <c r="M336" s="177" t="s">
        <v>432</v>
      </c>
      <c r="O336" s="177"/>
      <c r="Q336" s="167"/>
    </row>
    <row r="337" spans="1:82">
      <c r="A337" s="175"/>
      <c r="B337" s="176"/>
      <c r="C337" s="228" t="s">
        <v>433</v>
      </c>
      <c r="D337" s="229"/>
      <c r="E337" s="178">
        <v>2.9175</v>
      </c>
      <c r="F337" s="179"/>
      <c r="G337" s="180"/>
      <c r="H337" s="181"/>
      <c r="I337" s="182"/>
      <c r="J337" s="181"/>
      <c r="K337" s="182"/>
      <c r="M337" s="177" t="s">
        <v>433</v>
      </c>
      <c r="O337" s="177"/>
      <c r="Q337" s="167"/>
    </row>
    <row r="338" spans="1:82">
      <c r="A338" s="175"/>
      <c r="B338" s="176"/>
      <c r="C338" s="228" t="s">
        <v>399</v>
      </c>
      <c r="D338" s="229"/>
      <c r="E338" s="178">
        <v>6.78</v>
      </c>
      <c r="F338" s="179"/>
      <c r="G338" s="180"/>
      <c r="H338" s="181"/>
      <c r="I338" s="182"/>
      <c r="J338" s="181"/>
      <c r="K338" s="182"/>
      <c r="M338" s="177" t="s">
        <v>399</v>
      </c>
      <c r="O338" s="177"/>
      <c r="Q338" s="167"/>
    </row>
    <row r="339" spans="1:82">
      <c r="A339" s="175"/>
      <c r="B339" s="176"/>
      <c r="C339" s="228" t="s">
        <v>434</v>
      </c>
      <c r="D339" s="229"/>
      <c r="E339" s="178">
        <v>3.0209999999999999</v>
      </c>
      <c r="F339" s="179"/>
      <c r="G339" s="180"/>
      <c r="H339" s="181"/>
      <c r="I339" s="182"/>
      <c r="J339" s="181"/>
      <c r="K339" s="182"/>
      <c r="M339" s="177" t="s">
        <v>434</v>
      </c>
      <c r="O339" s="177"/>
      <c r="Q339" s="167"/>
    </row>
    <row r="340" spans="1:82">
      <c r="A340" s="175"/>
      <c r="B340" s="176"/>
      <c r="C340" s="228" t="s">
        <v>435</v>
      </c>
      <c r="D340" s="229"/>
      <c r="E340" s="178">
        <v>0</v>
      </c>
      <c r="F340" s="179"/>
      <c r="G340" s="180"/>
      <c r="H340" s="181"/>
      <c r="I340" s="182"/>
      <c r="J340" s="181"/>
      <c r="K340" s="182"/>
      <c r="M340" s="177" t="s">
        <v>435</v>
      </c>
      <c r="O340" s="177"/>
      <c r="Q340" s="167"/>
    </row>
    <row r="341" spans="1:82">
      <c r="A341" s="175"/>
      <c r="B341" s="176"/>
      <c r="C341" s="228" t="s">
        <v>436</v>
      </c>
      <c r="D341" s="229"/>
      <c r="E341" s="178">
        <v>4.8825000000000003</v>
      </c>
      <c r="F341" s="179"/>
      <c r="G341" s="180"/>
      <c r="H341" s="181"/>
      <c r="I341" s="182"/>
      <c r="J341" s="181"/>
      <c r="K341" s="182"/>
      <c r="M341" s="177" t="s">
        <v>436</v>
      </c>
      <c r="O341" s="177"/>
      <c r="Q341" s="167"/>
    </row>
    <row r="342" spans="1:82">
      <c r="A342" s="175"/>
      <c r="B342" s="176"/>
      <c r="C342" s="228" t="s">
        <v>384</v>
      </c>
      <c r="D342" s="229"/>
      <c r="E342" s="178">
        <v>0.1925</v>
      </c>
      <c r="F342" s="179"/>
      <c r="G342" s="180"/>
      <c r="H342" s="181"/>
      <c r="I342" s="182"/>
      <c r="J342" s="181"/>
      <c r="K342" s="182"/>
      <c r="M342" s="177" t="s">
        <v>384</v>
      </c>
      <c r="O342" s="177"/>
      <c r="Q342" s="167"/>
    </row>
    <row r="343" spans="1:82">
      <c r="A343" s="175"/>
      <c r="B343" s="176"/>
      <c r="C343" s="228" t="s">
        <v>437</v>
      </c>
      <c r="D343" s="229"/>
      <c r="E343" s="178">
        <v>1.8540000000000001</v>
      </c>
      <c r="F343" s="179"/>
      <c r="G343" s="180"/>
      <c r="H343" s="181"/>
      <c r="I343" s="182"/>
      <c r="J343" s="181"/>
      <c r="K343" s="182"/>
      <c r="M343" s="177" t="s">
        <v>437</v>
      </c>
      <c r="O343" s="177"/>
      <c r="Q343" s="167"/>
    </row>
    <row r="344" spans="1:82">
      <c r="A344" s="175"/>
      <c r="B344" s="176"/>
      <c r="C344" s="228" t="s">
        <v>438</v>
      </c>
      <c r="D344" s="229"/>
      <c r="E344" s="178">
        <v>2.7749999999999999</v>
      </c>
      <c r="F344" s="179"/>
      <c r="G344" s="180"/>
      <c r="H344" s="181"/>
      <c r="I344" s="182"/>
      <c r="J344" s="181"/>
      <c r="K344" s="182"/>
      <c r="M344" s="177" t="s">
        <v>438</v>
      </c>
      <c r="O344" s="177"/>
      <c r="Q344" s="167"/>
    </row>
    <row r="345" spans="1:82">
      <c r="A345" s="175"/>
      <c r="B345" s="176"/>
      <c r="C345" s="228" t="s">
        <v>417</v>
      </c>
      <c r="D345" s="229"/>
      <c r="E345" s="178">
        <v>6.54</v>
      </c>
      <c r="F345" s="179"/>
      <c r="G345" s="180"/>
      <c r="H345" s="181"/>
      <c r="I345" s="182"/>
      <c r="J345" s="181"/>
      <c r="K345" s="182"/>
      <c r="M345" s="177" t="s">
        <v>417</v>
      </c>
      <c r="O345" s="177"/>
      <c r="Q345" s="167"/>
    </row>
    <row r="346" spans="1:82">
      <c r="A346" s="175"/>
      <c r="B346" s="176"/>
      <c r="C346" s="228" t="s">
        <v>439</v>
      </c>
      <c r="D346" s="229"/>
      <c r="E346" s="178">
        <v>3.0209999999999999</v>
      </c>
      <c r="F346" s="179"/>
      <c r="G346" s="180"/>
      <c r="H346" s="181"/>
      <c r="I346" s="182"/>
      <c r="J346" s="181"/>
      <c r="K346" s="182"/>
      <c r="M346" s="177" t="s">
        <v>439</v>
      </c>
      <c r="O346" s="177"/>
      <c r="Q346" s="167"/>
    </row>
    <row r="347" spans="1:82">
      <c r="A347" s="175"/>
      <c r="B347" s="176"/>
      <c r="C347" s="228" t="s">
        <v>440</v>
      </c>
      <c r="D347" s="229"/>
      <c r="E347" s="178">
        <v>0</v>
      </c>
      <c r="F347" s="179"/>
      <c r="G347" s="180"/>
      <c r="H347" s="181"/>
      <c r="I347" s="182"/>
      <c r="J347" s="181"/>
      <c r="K347" s="182"/>
      <c r="M347" s="177" t="s">
        <v>440</v>
      </c>
      <c r="O347" s="177"/>
      <c r="Q347" s="167"/>
    </row>
    <row r="348" spans="1:82">
      <c r="A348" s="175"/>
      <c r="B348" s="176"/>
      <c r="C348" s="228" t="s">
        <v>441</v>
      </c>
      <c r="D348" s="229"/>
      <c r="E348" s="178">
        <v>1043.1795999999999</v>
      </c>
      <c r="F348" s="179"/>
      <c r="G348" s="180"/>
      <c r="H348" s="181"/>
      <c r="I348" s="182"/>
      <c r="J348" s="181"/>
      <c r="K348" s="182"/>
      <c r="M348" s="177" t="s">
        <v>441</v>
      </c>
      <c r="O348" s="177"/>
      <c r="Q348" s="167"/>
    </row>
    <row r="349" spans="1:82">
      <c r="A349" s="168">
        <v>45</v>
      </c>
      <c r="B349" s="169" t="s">
        <v>442</v>
      </c>
      <c r="C349" s="170" t="s">
        <v>443</v>
      </c>
      <c r="D349" s="171" t="s">
        <v>106</v>
      </c>
      <c r="E349" s="172">
        <v>2483.335</v>
      </c>
      <c r="F349" s="207"/>
      <c r="G349" s="173">
        <f>E349*F349</f>
        <v>0</v>
      </c>
      <c r="H349" s="174">
        <v>2.7980000000000001E-2</v>
      </c>
      <c r="I349" s="174">
        <f>E349*H349</f>
        <v>69.483713300000005</v>
      </c>
      <c r="J349" s="174">
        <v>0</v>
      </c>
      <c r="K349" s="174">
        <f>E349*J349</f>
        <v>0</v>
      </c>
      <c r="Q349" s="167">
        <v>2</v>
      </c>
      <c r="AA349" s="144">
        <v>1</v>
      </c>
      <c r="AB349" s="144">
        <v>1</v>
      </c>
      <c r="AC349" s="144">
        <v>1</v>
      </c>
      <c r="BB349" s="144">
        <v>1</v>
      </c>
      <c r="BC349" s="144">
        <f>IF(BB349=1,G349,0)</f>
        <v>0</v>
      </c>
      <c r="BD349" s="144">
        <f>IF(BB349=2,G349,0)</f>
        <v>0</v>
      </c>
      <c r="BE349" s="144">
        <f>IF(BB349=3,G349,0)</f>
        <v>0</v>
      </c>
      <c r="BF349" s="144">
        <f>IF(BB349=4,G349,0)</f>
        <v>0</v>
      </c>
      <c r="BG349" s="144">
        <f>IF(BB349=5,G349,0)</f>
        <v>0</v>
      </c>
      <c r="CA349" s="144">
        <v>1</v>
      </c>
      <c r="CB349" s="144">
        <v>1</v>
      </c>
      <c r="CC349" s="167"/>
      <c r="CD349" s="167"/>
    </row>
    <row r="350" spans="1:82">
      <c r="A350" s="175"/>
      <c r="B350" s="176"/>
      <c r="C350" s="228" t="s">
        <v>444</v>
      </c>
      <c r="D350" s="229"/>
      <c r="E350" s="178">
        <v>0</v>
      </c>
      <c r="F350" s="179"/>
      <c r="G350" s="180"/>
      <c r="H350" s="181"/>
      <c r="I350" s="182"/>
      <c r="J350" s="181"/>
      <c r="K350" s="182"/>
      <c r="M350" s="177" t="s">
        <v>444</v>
      </c>
      <c r="O350" s="177"/>
      <c r="Q350" s="167"/>
    </row>
    <row r="351" spans="1:82">
      <c r="A351" s="175"/>
      <c r="B351" s="176"/>
      <c r="C351" s="228" t="s">
        <v>445</v>
      </c>
      <c r="D351" s="229"/>
      <c r="E351" s="178">
        <v>1.17</v>
      </c>
      <c r="F351" s="179"/>
      <c r="G351" s="180"/>
      <c r="H351" s="181"/>
      <c r="I351" s="182"/>
      <c r="J351" s="181"/>
      <c r="K351" s="182"/>
      <c r="M351" s="177" t="s">
        <v>445</v>
      </c>
      <c r="O351" s="177"/>
      <c r="Q351" s="167"/>
    </row>
    <row r="352" spans="1:82">
      <c r="A352" s="175"/>
      <c r="B352" s="176"/>
      <c r="C352" s="228" t="s">
        <v>446</v>
      </c>
      <c r="D352" s="229"/>
      <c r="E352" s="178">
        <v>0.36</v>
      </c>
      <c r="F352" s="179"/>
      <c r="G352" s="180"/>
      <c r="H352" s="181"/>
      <c r="I352" s="182"/>
      <c r="J352" s="181"/>
      <c r="K352" s="182"/>
      <c r="M352" s="177" t="s">
        <v>446</v>
      </c>
      <c r="O352" s="177"/>
      <c r="Q352" s="167"/>
    </row>
    <row r="353" spans="1:17">
      <c r="A353" s="175"/>
      <c r="B353" s="176"/>
      <c r="C353" s="228" t="s">
        <v>447</v>
      </c>
      <c r="D353" s="229"/>
      <c r="E353" s="178">
        <v>1.6779999999999999</v>
      </c>
      <c r="F353" s="179"/>
      <c r="G353" s="180"/>
      <c r="H353" s="181"/>
      <c r="I353" s="182"/>
      <c r="J353" s="181"/>
      <c r="K353" s="182"/>
      <c r="M353" s="177" t="s">
        <v>447</v>
      </c>
      <c r="O353" s="177"/>
      <c r="Q353" s="167"/>
    </row>
    <row r="354" spans="1:17">
      <c r="A354" s="175"/>
      <c r="B354" s="176"/>
      <c r="C354" s="228" t="s">
        <v>448</v>
      </c>
      <c r="D354" s="229"/>
      <c r="E354" s="178">
        <v>6.6289999999999996</v>
      </c>
      <c r="F354" s="179"/>
      <c r="G354" s="180"/>
      <c r="H354" s="181"/>
      <c r="I354" s="182"/>
      <c r="J354" s="181"/>
      <c r="K354" s="182"/>
      <c r="M354" s="177" t="s">
        <v>448</v>
      </c>
      <c r="O354" s="177"/>
      <c r="Q354" s="167"/>
    </row>
    <row r="355" spans="1:17">
      <c r="A355" s="175"/>
      <c r="B355" s="176"/>
      <c r="C355" s="228" t="s">
        <v>449</v>
      </c>
      <c r="D355" s="229"/>
      <c r="E355" s="178">
        <v>3.64</v>
      </c>
      <c r="F355" s="179"/>
      <c r="G355" s="180"/>
      <c r="H355" s="181"/>
      <c r="I355" s="182"/>
      <c r="J355" s="181"/>
      <c r="K355" s="182"/>
      <c r="M355" s="177" t="s">
        <v>449</v>
      </c>
      <c r="O355" s="177"/>
      <c r="Q355" s="167"/>
    </row>
    <row r="356" spans="1:17">
      <c r="A356" s="175"/>
      <c r="B356" s="176"/>
      <c r="C356" s="228" t="s">
        <v>450</v>
      </c>
      <c r="D356" s="229"/>
      <c r="E356" s="178">
        <v>2.0640000000000001</v>
      </c>
      <c r="F356" s="179"/>
      <c r="G356" s="180"/>
      <c r="H356" s="181"/>
      <c r="I356" s="182"/>
      <c r="J356" s="181"/>
      <c r="K356" s="182"/>
      <c r="M356" s="177" t="s">
        <v>450</v>
      </c>
      <c r="O356" s="177"/>
      <c r="Q356" s="167"/>
    </row>
    <row r="357" spans="1:17">
      <c r="A357" s="175"/>
      <c r="B357" s="176"/>
      <c r="C357" s="228" t="s">
        <v>451</v>
      </c>
      <c r="D357" s="229"/>
      <c r="E357" s="178">
        <v>0</v>
      </c>
      <c r="F357" s="179"/>
      <c r="G357" s="180"/>
      <c r="H357" s="181"/>
      <c r="I357" s="182"/>
      <c r="J357" s="181"/>
      <c r="K357" s="182"/>
      <c r="M357" s="177" t="s">
        <v>451</v>
      </c>
      <c r="O357" s="177"/>
      <c r="Q357" s="167"/>
    </row>
    <row r="358" spans="1:17">
      <c r="A358" s="175"/>
      <c r="B358" s="176"/>
      <c r="C358" s="228" t="s">
        <v>452</v>
      </c>
      <c r="D358" s="229"/>
      <c r="E358" s="178">
        <v>2.0640000000000001</v>
      </c>
      <c r="F358" s="179"/>
      <c r="G358" s="180"/>
      <c r="H358" s="181"/>
      <c r="I358" s="182"/>
      <c r="J358" s="181"/>
      <c r="K358" s="182"/>
      <c r="M358" s="177" t="s">
        <v>452</v>
      </c>
      <c r="O358" s="177"/>
      <c r="Q358" s="167"/>
    </row>
    <row r="359" spans="1:17">
      <c r="A359" s="175"/>
      <c r="B359" s="176"/>
      <c r="C359" s="228" t="s">
        <v>453</v>
      </c>
      <c r="D359" s="229"/>
      <c r="E359" s="178">
        <v>2.1</v>
      </c>
      <c r="F359" s="179"/>
      <c r="G359" s="180"/>
      <c r="H359" s="181"/>
      <c r="I359" s="182"/>
      <c r="J359" s="181"/>
      <c r="K359" s="182"/>
      <c r="M359" s="177" t="s">
        <v>453</v>
      </c>
      <c r="O359" s="177"/>
      <c r="Q359" s="167"/>
    </row>
    <row r="360" spans="1:17">
      <c r="A360" s="175"/>
      <c r="B360" s="176"/>
      <c r="C360" s="228" t="s">
        <v>454</v>
      </c>
      <c r="D360" s="229"/>
      <c r="E360" s="178">
        <v>3.64</v>
      </c>
      <c r="F360" s="179"/>
      <c r="G360" s="180"/>
      <c r="H360" s="181"/>
      <c r="I360" s="182"/>
      <c r="J360" s="181"/>
      <c r="K360" s="182"/>
      <c r="M360" s="177" t="s">
        <v>454</v>
      </c>
      <c r="O360" s="177"/>
      <c r="Q360" s="167"/>
    </row>
    <row r="361" spans="1:17">
      <c r="A361" s="175"/>
      <c r="B361" s="176"/>
      <c r="C361" s="228" t="s">
        <v>455</v>
      </c>
      <c r="D361" s="229"/>
      <c r="E361" s="178">
        <v>0</v>
      </c>
      <c r="F361" s="179"/>
      <c r="G361" s="180"/>
      <c r="H361" s="181"/>
      <c r="I361" s="182"/>
      <c r="J361" s="181"/>
      <c r="K361" s="182"/>
      <c r="M361" s="177" t="s">
        <v>455</v>
      </c>
      <c r="O361" s="177"/>
      <c r="Q361" s="167"/>
    </row>
    <row r="362" spans="1:17">
      <c r="A362" s="175"/>
      <c r="B362" s="176"/>
      <c r="C362" s="228" t="s">
        <v>456</v>
      </c>
      <c r="D362" s="229"/>
      <c r="E362" s="178">
        <v>2.0640000000000001</v>
      </c>
      <c r="F362" s="179"/>
      <c r="G362" s="180"/>
      <c r="H362" s="181"/>
      <c r="I362" s="182"/>
      <c r="J362" s="181"/>
      <c r="K362" s="182"/>
      <c r="M362" s="177" t="s">
        <v>456</v>
      </c>
      <c r="O362" s="177"/>
      <c r="Q362" s="167"/>
    </row>
    <row r="363" spans="1:17">
      <c r="A363" s="175"/>
      <c r="B363" s="176"/>
      <c r="C363" s="228" t="s">
        <v>457</v>
      </c>
      <c r="D363" s="229"/>
      <c r="E363" s="178">
        <v>2.1</v>
      </c>
      <c r="F363" s="179"/>
      <c r="G363" s="180"/>
      <c r="H363" s="181"/>
      <c r="I363" s="182"/>
      <c r="J363" s="181"/>
      <c r="K363" s="182"/>
      <c r="M363" s="177" t="s">
        <v>457</v>
      </c>
      <c r="O363" s="177"/>
      <c r="Q363" s="167"/>
    </row>
    <row r="364" spans="1:17">
      <c r="A364" s="175"/>
      <c r="B364" s="176"/>
      <c r="C364" s="228" t="s">
        <v>458</v>
      </c>
      <c r="D364" s="229"/>
      <c r="E364" s="178">
        <v>2.0640000000000001</v>
      </c>
      <c r="F364" s="179"/>
      <c r="G364" s="180"/>
      <c r="H364" s="181"/>
      <c r="I364" s="182"/>
      <c r="J364" s="181"/>
      <c r="K364" s="182"/>
      <c r="M364" s="177" t="s">
        <v>458</v>
      </c>
      <c r="O364" s="177"/>
      <c r="Q364" s="167"/>
    </row>
    <row r="365" spans="1:17">
      <c r="A365" s="175"/>
      <c r="B365" s="176"/>
      <c r="C365" s="228" t="s">
        <v>459</v>
      </c>
      <c r="D365" s="229"/>
      <c r="E365" s="178">
        <v>0</v>
      </c>
      <c r="F365" s="179"/>
      <c r="G365" s="180"/>
      <c r="H365" s="181"/>
      <c r="I365" s="182"/>
      <c r="J365" s="181"/>
      <c r="K365" s="182"/>
      <c r="M365" s="177" t="s">
        <v>459</v>
      </c>
      <c r="O365" s="177"/>
      <c r="Q365" s="167"/>
    </row>
    <row r="366" spans="1:17">
      <c r="A366" s="175"/>
      <c r="B366" s="176"/>
      <c r="C366" s="228" t="s">
        <v>460</v>
      </c>
      <c r="D366" s="229"/>
      <c r="E366" s="178">
        <v>1.17</v>
      </c>
      <c r="F366" s="179"/>
      <c r="G366" s="180"/>
      <c r="H366" s="181"/>
      <c r="I366" s="182"/>
      <c r="J366" s="181"/>
      <c r="K366" s="182"/>
      <c r="M366" s="177" t="s">
        <v>460</v>
      </c>
      <c r="O366" s="177"/>
      <c r="Q366" s="167"/>
    </row>
    <row r="367" spans="1:17">
      <c r="A367" s="175"/>
      <c r="B367" s="176"/>
      <c r="C367" s="228" t="s">
        <v>461</v>
      </c>
      <c r="D367" s="229"/>
      <c r="E367" s="178">
        <v>0.36</v>
      </c>
      <c r="F367" s="179"/>
      <c r="G367" s="180"/>
      <c r="H367" s="181"/>
      <c r="I367" s="182"/>
      <c r="J367" s="181"/>
      <c r="K367" s="182"/>
      <c r="M367" s="177" t="s">
        <v>461</v>
      </c>
      <c r="O367" s="177"/>
      <c r="Q367" s="167"/>
    </row>
    <row r="368" spans="1:17">
      <c r="A368" s="175"/>
      <c r="B368" s="176"/>
      <c r="C368" s="228" t="s">
        <v>462</v>
      </c>
      <c r="D368" s="229"/>
      <c r="E368" s="178">
        <v>0.36</v>
      </c>
      <c r="F368" s="179"/>
      <c r="G368" s="180"/>
      <c r="H368" s="181"/>
      <c r="I368" s="182"/>
      <c r="J368" s="181"/>
      <c r="K368" s="182"/>
      <c r="M368" s="177" t="s">
        <v>462</v>
      </c>
      <c r="O368" s="177"/>
      <c r="Q368" s="167"/>
    </row>
    <row r="369" spans="1:17">
      <c r="A369" s="175"/>
      <c r="B369" s="176"/>
      <c r="C369" s="228" t="s">
        <v>463</v>
      </c>
      <c r="D369" s="229"/>
      <c r="E369" s="178">
        <v>0.56000000000000005</v>
      </c>
      <c r="F369" s="179"/>
      <c r="G369" s="180"/>
      <c r="H369" s="181"/>
      <c r="I369" s="182"/>
      <c r="J369" s="181"/>
      <c r="K369" s="182"/>
      <c r="M369" s="177" t="s">
        <v>463</v>
      </c>
      <c r="O369" s="177"/>
      <c r="Q369" s="167"/>
    </row>
    <row r="370" spans="1:17">
      <c r="A370" s="175"/>
      <c r="B370" s="176"/>
      <c r="C370" s="228" t="s">
        <v>464</v>
      </c>
      <c r="D370" s="229"/>
      <c r="E370" s="178">
        <v>1.105</v>
      </c>
      <c r="F370" s="179"/>
      <c r="G370" s="180"/>
      <c r="H370" s="181"/>
      <c r="I370" s="182"/>
      <c r="J370" s="181"/>
      <c r="K370" s="182"/>
      <c r="M370" s="177" t="s">
        <v>464</v>
      </c>
      <c r="O370" s="177"/>
      <c r="Q370" s="167"/>
    </row>
    <row r="371" spans="1:17" ht="22.5">
      <c r="A371" s="175"/>
      <c r="B371" s="176"/>
      <c r="C371" s="228" t="s">
        <v>465</v>
      </c>
      <c r="D371" s="229"/>
      <c r="E371" s="178">
        <v>4.726</v>
      </c>
      <c r="F371" s="179"/>
      <c r="G371" s="180"/>
      <c r="H371" s="181"/>
      <c r="I371" s="182"/>
      <c r="J371" s="181"/>
      <c r="K371" s="182"/>
      <c r="M371" s="177" t="s">
        <v>465</v>
      </c>
      <c r="O371" s="177"/>
      <c r="Q371" s="167"/>
    </row>
    <row r="372" spans="1:17">
      <c r="A372" s="175"/>
      <c r="B372" s="176"/>
      <c r="C372" s="228" t="s">
        <v>466</v>
      </c>
      <c r="D372" s="229"/>
      <c r="E372" s="178">
        <v>2.0640000000000001</v>
      </c>
      <c r="F372" s="179"/>
      <c r="G372" s="180"/>
      <c r="H372" s="181"/>
      <c r="I372" s="182"/>
      <c r="J372" s="181"/>
      <c r="K372" s="182"/>
      <c r="M372" s="177" t="s">
        <v>466</v>
      </c>
      <c r="O372" s="177"/>
      <c r="Q372" s="167"/>
    </row>
    <row r="373" spans="1:17">
      <c r="A373" s="175"/>
      <c r="B373" s="176"/>
      <c r="C373" s="228" t="s">
        <v>467</v>
      </c>
      <c r="D373" s="229"/>
      <c r="E373" s="178">
        <v>2.0640000000000001</v>
      </c>
      <c r="F373" s="179"/>
      <c r="G373" s="180"/>
      <c r="H373" s="181"/>
      <c r="I373" s="182"/>
      <c r="J373" s="181"/>
      <c r="K373" s="182"/>
      <c r="M373" s="177" t="s">
        <v>467</v>
      </c>
      <c r="O373" s="177"/>
      <c r="Q373" s="167"/>
    </row>
    <row r="374" spans="1:17">
      <c r="A374" s="175"/>
      <c r="B374" s="176"/>
      <c r="C374" s="228" t="s">
        <v>468</v>
      </c>
      <c r="D374" s="229"/>
      <c r="E374" s="178">
        <v>2.0640000000000001</v>
      </c>
      <c r="F374" s="179"/>
      <c r="G374" s="180"/>
      <c r="H374" s="181"/>
      <c r="I374" s="182"/>
      <c r="J374" s="181"/>
      <c r="K374" s="182"/>
      <c r="M374" s="177" t="s">
        <v>468</v>
      </c>
      <c r="O374" s="177"/>
      <c r="Q374" s="167"/>
    </row>
    <row r="375" spans="1:17">
      <c r="A375" s="175"/>
      <c r="B375" s="176"/>
      <c r="C375" s="228" t="s">
        <v>469</v>
      </c>
      <c r="D375" s="229"/>
      <c r="E375" s="178">
        <v>7.28</v>
      </c>
      <c r="F375" s="179"/>
      <c r="G375" s="180"/>
      <c r="H375" s="181"/>
      <c r="I375" s="182"/>
      <c r="J375" s="181"/>
      <c r="K375" s="182"/>
      <c r="M375" s="177" t="s">
        <v>469</v>
      </c>
      <c r="O375" s="177"/>
      <c r="Q375" s="167"/>
    </row>
    <row r="376" spans="1:17">
      <c r="A376" s="175"/>
      <c r="B376" s="176"/>
      <c r="C376" s="228" t="s">
        <v>470</v>
      </c>
      <c r="D376" s="229"/>
      <c r="E376" s="178">
        <v>-1.5760000000000001</v>
      </c>
      <c r="F376" s="179"/>
      <c r="G376" s="180"/>
      <c r="H376" s="181"/>
      <c r="I376" s="182"/>
      <c r="J376" s="181"/>
      <c r="K376" s="182"/>
      <c r="M376" s="177" t="s">
        <v>470</v>
      </c>
      <c r="O376" s="177"/>
      <c r="Q376" s="167"/>
    </row>
    <row r="377" spans="1:17">
      <c r="A377" s="175"/>
      <c r="B377" s="176"/>
      <c r="C377" s="228" t="s">
        <v>471</v>
      </c>
      <c r="D377" s="229"/>
      <c r="E377" s="178">
        <v>0</v>
      </c>
      <c r="F377" s="179"/>
      <c r="G377" s="180"/>
      <c r="H377" s="181"/>
      <c r="I377" s="182"/>
      <c r="J377" s="181"/>
      <c r="K377" s="182"/>
      <c r="M377" s="177" t="s">
        <v>471</v>
      </c>
      <c r="O377" s="177"/>
      <c r="Q377" s="167"/>
    </row>
    <row r="378" spans="1:17">
      <c r="A378" s="175"/>
      <c r="B378" s="176"/>
      <c r="C378" s="228" t="s">
        <v>472</v>
      </c>
      <c r="D378" s="229"/>
      <c r="E378" s="178">
        <v>1.17</v>
      </c>
      <c r="F378" s="179"/>
      <c r="G378" s="180"/>
      <c r="H378" s="181"/>
      <c r="I378" s="182"/>
      <c r="J378" s="181"/>
      <c r="K378" s="182"/>
      <c r="M378" s="177" t="s">
        <v>472</v>
      </c>
      <c r="O378" s="177"/>
      <c r="Q378" s="167"/>
    </row>
    <row r="379" spans="1:17">
      <c r="A379" s="175"/>
      <c r="B379" s="176"/>
      <c r="C379" s="228" t="s">
        <v>473</v>
      </c>
      <c r="D379" s="229"/>
      <c r="E379" s="178">
        <v>0.72</v>
      </c>
      <c r="F379" s="179"/>
      <c r="G379" s="180"/>
      <c r="H379" s="181"/>
      <c r="I379" s="182"/>
      <c r="J379" s="181"/>
      <c r="K379" s="182"/>
      <c r="M379" s="177" t="s">
        <v>473</v>
      </c>
      <c r="O379" s="177"/>
      <c r="Q379" s="167"/>
    </row>
    <row r="380" spans="1:17">
      <c r="A380" s="175"/>
      <c r="B380" s="176"/>
      <c r="C380" s="228" t="s">
        <v>474</v>
      </c>
      <c r="D380" s="229"/>
      <c r="E380" s="178">
        <v>0.56000000000000005</v>
      </c>
      <c r="F380" s="179"/>
      <c r="G380" s="180"/>
      <c r="H380" s="181"/>
      <c r="I380" s="182"/>
      <c r="J380" s="181"/>
      <c r="K380" s="182"/>
      <c r="M380" s="177" t="s">
        <v>474</v>
      </c>
      <c r="O380" s="177"/>
      <c r="Q380" s="167"/>
    </row>
    <row r="381" spans="1:17">
      <c r="A381" s="175"/>
      <c r="B381" s="176"/>
      <c r="C381" s="228" t="s">
        <v>475</v>
      </c>
      <c r="D381" s="229"/>
      <c r="E381" s="178">
        <v>1.3</v>
      </c>
      <c r="F381" s="179"/>
      <c r="G381" s="180"/>
      <c r="H381" s="181"/>
      <c r="I381" s="182"/>
      <c r="J381" s="181"/>
      <c r="K381" s="182"/>
      <c r="M381" s="177" t="s">
        <v>475</v>
      </c>
      <c r="O381" s="177"/>
      <c r="Q381" s="167"/>
    </row>
    <row r="382" spans="1:17" ht="22.5">
      <c r="A382" s="175"/>
      <c r="B382" s="176"/>
      <c r="C382" s="228" t="s">
        <v>476</v>
      </c>
      <c r="D382" s="229"/>
      <c r="E382" s="178">
        <v>5.7039999999999997</v>
      </c>
      <c r="F382" s="179"/>
      <c r="G382" s="180"/>
      <c r="H382" s="181"/>
      <c r="I382" s="182"/>
      <c r="J382" s="181"/>
      <c r="K382" s="182"/>
      <c r="M382" s="177" t="s">
        <v>476</v>
      </c>
      <c r="O382" s="177"/>
      <c r="Q382" s="167"/>
    </row>
    <row r="383" spans="1:17">
      <c r="A383" s="175"/>
      <c r="B383" s="176"/>
      <c r="C383" s="228" t="s">
        <v>477</v>
      </c>
      <c r="D383" s="229"/>
      <c r="E383" s="178">
        <v>2.2000000000000002</v>
      </c>
      <c r="F383" s="179"/>
      <c r="G383" s="180"/>
      <c r="H383" s="181"/>
      <c r="I383" s="182"/>
      <c r="J383" s="181"/>
      <c r="K383" s="182"/>
      <c r="M383" s="177" t="s">
        <v>477</v>
      </c>
      <c r="O383" s="177"/>
      <c r="Q383" s="167"/>
    </row>
    <row r="384" spans="1:17">
      <c r="A384" s="175"/>
      <c r="B384" s="176"/>
      <c r="C384" s="228" t="s">
        <v>478</v>
      </c>
      <c r="D384" s="229"/>
      <c r="E384" s="178">
        <v>5.7039999999999997</v>
      </c>
      <c r="F384" s="179"/>
      <c r="G384" s="180"/>
      <c r="H384" s="181"/>
      <c r="I384" s="182"/>
      <c r="J384" s="181"/>
      <c r="K384" s="182"/>
      <c r="M384" s="177" t="s">
        <v>478</v>
      </c>
      <c r="O384" s="177"/>
      <c r="Q384" s="167"/>
    </row>
    <row r="385" spans="1:17">
      <c r="A385" s="175"/>
      <c r="B385" s="176"/>
      <c r="C385" s="228" t="s">
        <v>479</v>
      </c>
      <c r="D385" s="229"/>
      <c r="E385" s="178">
        <v>0</v>
      </c>
      <c r="F385" s="179"/>
      <c r="G385" s="180"/>
      <c r="H385" s="181"/>
      <c r="I385" s="182"/>
      <c r="J385" s="181"/>
      <c r="K385" s="182"/>
      <c r="M385" s="177" t="s">
        <v>479</v>
      </c>
      <c r="O385" s="177"/>
      <c r="Q385" s="167"/>
    </row>
    <row r="386" spans="1:17">
      <c r="A386" s="175"/>
      <c r="B386" s="176"/>
      <c r="C386" s="228" t="s">
        <v>480</v>
      </c>
      <c r="D386" s="229"/>
      <c r="E386" s="178">
        <v>1.69</v>
      </c>
      <c r="F386" s="179"/>
      <c r="G386" s="180"/>
      <c r="H386" s="181"/>
      <c r="I386" s="182"/>
      <c r="J386" s="181"/>
      <c r="K386" s="182"/>
      <c r="M386" s="177" t="s">
        <v>480</v>
      </c>
      <c r="O386" s="177"/>
      <c r="Q386" s="167"/>
    </row>
    <row r="387" spans="1:17">
      <c r="A387" s="175"/>
      <c r="B387" s="176"/>
      <c r="C387" s="228" t="s">
        <v>454</v>
      </c>
      <c r="D387" s="229"/>
      <c r="E387" s="178">
        <v>3.64</v>
      </c>
      <c r="F387" s="179"/>
      <c r="G387" s="180"/>
      <c r="H387" s="181"/>
      <c r="I387" s="182"/>
      <c r="J387" s="181"/>
      <c r="K387" s="182"/>
      <c r="M387" s="177" t="s">
        <v>454</v>
      </c>
      <c r="O387" s="177"/>
      <c r="Q387" s="167"/>
    </row>
    <row r="388" spans="1:17">
      <c r="A388" s="175"/>
      <c r="B388" s="176"/>
      <c r="C388" s="228" t="s">
        <v>481</v>
      </c>
      <c r="D388" s="229"/>
      <c r="E388" s="178">
        <v>2.2000000000000002</v>
      </c>
      <c r="F388" s="179"/>
      <c r="G388" s="180"/>
      <c r="H388" s="181"/>
      <c r="I388" s="182"/>
      <c r="J388" s="181"/>
      <c r="K388" s="182"/>
      <c r="M388" s="177" t="s">
        <v>481</v>
      </c>
      <c r="O388" s="177"/>
      <c r="Q388" s="167"/>
    </row>
    <row r="389" spans="1:17">
      <c r="A389" s="175"/>
      <c r="B389" s="176"/>
      <c r="C389" s="228" t="s">
        <v>482</v>
      </c>
      <c r="D389" s="229"/>
      <c r="E389" s="178">
        <v>5.7039999999999997</v>
      </c>
      <c r="F389" s="179"/>
      <c r="G389" s="180"/>
      <c r="H389" s="181"/>
      <c r="I389" s="182"/>
      <c r="J389" s="181"/>
      <c r="K389" s="182"/>
      <c r="M389" s="177" t="s">
        <v>482</v>
      </c>
      <c r="O389" s="177"/>
      <c r="Q389" s="167"/>
    </row>
    <row r="390" spans="1:17">
      <c r="A390" s="175"/>
      <c r="B390" s="176"/>
      <c r="C390" s="228" t="s">
        <v>483</v>
      </c>
      <c r="D390" s="229"/>
      <c r="E390" s="178">
        <v>0</v>
      </c>
      <c r="F390" s="179"/>
      <c r="G390" s="180"/>
      <c r="H390" s="181"/>
      <c r="I390" s="182"/>
      <c r="J390" s="181"/>
      <c r="K390" s="182"/>
      <c r="M390" s="177" t="s">
        <v>483</v>
      </c>
      <c r="O390" s="177"/>
      <c r="Q390" s="167"/>
    </row>
    <row r="391" spans="1:17">
      <c r="A391" s="175"/>
      <c r="B391" s="176"/>
      <c r="C391" s="228" t="s">
        <v>484</v>
      </c>
      <c r="D391" s="229"/>
      <c r="E391" s="178">
        <v>1.17</v>
      </c>
      <c r="F391" s="179"/>
      <c r="G391" s="180"/>
      <c r="H391" s="181"/>
      <c r="I391" s="182"/>
      <c r="J391" s="181"/>
      <c r="K391" s="182"/>
      <c r="M391" s="177" t="s">
        <v>484</v>
      </c>
      <c r="O391" s="177"/>
      <c r="Q391" s="167"/>
    </row>
    <row r="392" spans="1:17">
      <c r="A392" s="175"/>
      <c r="B392" s="176"/>
      <c r="C392" s="228" t="s">
        <v>485</v>
      </c>
      <c r="D392" s="229"/>
      <c r="E392" s="178">
        <v>0.76</v>
      </c>
      <c r="F392" s="179"/>
      <c r="G392" s="180"/>
      <c r="H392" s="181"/>
      <c r="I392" s="182"/>
      <c r="J392" s="181"/>
      <c r="K392" s="182"/>
      <c r="M392" s="177" t="s">
        <v>485</v>
      </c>
      <c r="O392" s="177"/>
      <c r="Q392" s="167"/>
    </row>
    <row r="393" spans="1:17">
      <c r="A393" s="175"/>
      <c r="B393" s="176"/>
      <c r="C393" s="228" t="s">
        <v>486</v>
      </c>
      <c r="D393" s="229"/>
      <c r="E393" s="178">
        <v>1.6519999999999999</v>
      </c>
      <c r="F393" s="179"/>
      <c r="G393" s="180"/>
      <c r="H393" s="181"/>
      <c r="I393" s="182"/>
      <c r="J393" s="181"/>
      <c r="K393" s="182"/>
      <c r="M393" s="177" t="s">
        <v>486</v>
      </c>
      <c r="O393" s="177"/>
      <c r="Q393" s="167"/>
    </row>
    <row r="394" spans="1:17">
      <c r="A394" s="175"/>
      <c r="B394" s="176"/>
      <c r="C394" s="228" t="s">
        <v>487</v>
      </c>
      <c r="D394" s="229"/>
      <c r="E394" s="178">
        <v>6.8529999999999998</v>
      </c>
      <c r="F394" s="179"/>
      <c r="G394" s="180"/>
      <c r="H394" s="181"/>
      <c r="I394" s="182"/>
      <c r="J394" s="181"/>
      <c r="K394" s="182"/>
      <c r="M394" s="177" t="s">
        <v>487</v>
      </c>
      <c r="O394" s="177"/>
      <c r="Q394" s="167"/>
    </row>
    <row r="395" spans="1:17">
      <c r="A395" s="175"/>
      <c r="B395" s="176"/>
      <c r="C395" s="228" t="s">
        <v>488</v>
      </c>
      <c r="D395" s="229"/>
      <c r="E395" s="178">
        <v>-1.875</v>
      </c>
      <c r="F395" s="179"/>
      <c r="G395" s="180"/>
      <c r="H395" s="181"/>
      <c r="I395" s="182"/>
      <c r="J395" s="181"/>
      <c r="K395" s="182"/>
      <c r="M395" s="177" t="s">
        <v>488</v>
      </c>
      <c r="O395" s="177"/>
      <c r="Q395" s="167"/>
    </row>
    <row r="396" spans="1:17">
      <c r="A396" s="175"/>
      <c r="B396" s="176"/>
      <c r="C396" s="228" t="s">
        <v>489</v>
      </c>
      <c r="D396" s="229"/>
      <c r="E396" s="178">
        <v>2.0640000000000001</v>
      </c>
      <c r="F396" s="179"/>
      <c r="G396" s="180"/>
      <c r="H396" s="181"/>
      <c r="I396" s="182"/>
      <c r="J396" s="181"/>
      <c r="K396" s="182"/>
      <c r="M396" s="177" t="s">
        <v>489</v>
      </c>
      <c r="O396" s="177"/>
      <c r="Q396" s="167"/>
    </row>
    <row r="397" spans="1:17">
      <c r="A397" s="175"/>
      <c r="B397" s="176"/>
      <c r="C397" s="228" t="s">
        <v>490</v>
      </c>
      <c r="D397" s="229"/>
      <c r="E397" s="178">
        <v>2.0640000000000001</v>
      </c>
      <c r="F397" s="179"/>
      <c r="G397" s="180"/>
      <c r="H397" s="181"/>
      <c r="I397" s="182"/>
      <c r="J397" s="181"/>
      <c r="K397" s="182"/>
      <c r="M397" s="177" t="s">
        <v>490</v>
      </c>
      <c r="O397" s="177"/>
      <c r="Q397" s="167"/>
    </row>
    <row r="398" spans="1:17">
      <c r="A398" s="175"/>
      <c r="B398" s="176"/>
      <c r="C398" s="228" t="s">
        <v>491</v>
      </c>
      <c r="D398" s="229"/>
      <c r="E398" s="178">
        <v>0</v>
      </c>
      <c r="F398" s="179"/>
      <c r="G398" s="180"/>
      <c r="H398" s="181"/>
      <c r="I398" s="182"/>
      <c r="J398" s="181"/>
      <c r="K398" s="182"/>
      <c r="M398" s="177" t="s">
        <v>491</v>
      </c>
      <c r="O398" s="177"/>
      <c r="Q398" s="167"/>
    </row>
    <row r="399" spans="1:17">
      <c r="A399" s="175"/>
      <c r="B399" s="176"/>
      <c r="C399" s="228" t="s">
        <v>492</v>
      </c>
      <c r="D399" s="229"/>
      <c r="E399" s="178">
        <v>5.7039999999999997</v>
      </c>
      <c r="F399" s="179"/>
      <c r="G399" s="180"/>
      <c r="H399" s="181"/>
      <c r="I399" s="182"/>
      <c r="J399" s="181"/>
      <c r="K399" s="182"/>
      <c r="M399" s="177" t="s">
        <v>492</v>
      </c>
      <c r="O399" s="177"/>
      <c r="Q399" s="167"/>
    </row>
    <row r="400" spans="1:17">
      <c r="A400" s="175"/>
      <c r="B400" s="176"/>
      <c r="C400" s="228" t="s">
        <v>493</v>
      </c>
      <c r="D400" s="229"/>
      <c r="E400" s="178">
        <v>2.2000000000000002</v>
      </c>
      <c r="F400" s="179"/>
      <c r="G400" s="180"/>
      <c r="H400" s="181"/>
      <c r="I400" s="182"/>
      <c r="J400" s="181"/>
      <c r="K400" s="182"/>
      <c r="M400" s="177" t="s">
        <v>493</v>
      </c>
      <c r="O400" s="177"/>
      <c r="Q400" s="167"/>
    </row>
    <row r="401" spans="1:17">
      <c r="A401" s="175"/>
      <c r="B401" s="176"/>
      <c r="C401" s="228" t="s">
        <v>494</v>
      </c>
      <c r="D401" s="229"/>
      <c r="E401" s="178">
        <v>0</v>
      </c>
      <c r="F401" s="179"/>
      <c r="G401" s="180"/>
      <c r="H401" s="181"/>
      <c r="I401" s="182"/>
      <c r="J401" s="181"/>
      <c r="K401" s="182"/>
      <c r="M401" s="177" t="s">
        <v>494</v>
      </c>
      <c r="O401" s="177"/>
      <c r="Q401" s="167"/>
    </row>
    <row r="402" spans="1:17">
      <c r="A402" s="175"/>
      <c r="B402" s="176"/>
      <c r="C402" s="228" t="s">
        <v>495</v>
      </c>
      <c r="D402" s="229"/>
      <c r="E402" s="178">
        <v>5.5054999999999996</v>
      </c>
      <c r="F402" s="179"/>
      <c r="G402" s="180"/>
      <c r="H402" s="181"/>
      <c r="I402" s="182"/>
      <c r="J402" s="181"/>
      <c r="K402" s="182"/>
      <c r="M402" s="177" t="s">
        <v>495</v>
      </c>
      <c r="O402" s="177"/>
      <c r="Q402" s="167"/>
    </row>
    <row r="403" spans="1:17">
      <c r="A403" s="175"/>
      <c r="B403" s="176"/>
      <c r="C403" s="228" t="s">
        <v>496</v>
      </c>
      <c r="D403" s="229"/>
      <c r="E403" s="178">
        <v>0.76</v>
      </c>
      <c r="F403" s="179"/>
      <c r="G403" s="180"/>
      <c r="H403" s="181"/>
      <c r="I403" s="182"/>
      <c r="J403" s="181"/>
      <c r="K403" s="182"/>
      <c r="M403" s="177" t="s">
        <v>496</v>
      </c>
      <c r="O403" s="177"/>
      <c r="Q403" s="167"/>
    </row>
    <row r="404" spans="1:17">
      <c r="A404" s="175"/>
      <c r="B404" s="176"/>
      <c r="C404" s="228" t="s">
        <v>497</v>
      </c>
      <c r="D404" s="229"/>
      <c r="E404" s="178">
        <v>0.36</v>
      </c>
      <c r="F404" s="179"/>
      <c r="G404" s="180"/>
      <c r="H404" s="181"/>
      <c r="I404" s="182"/>
      <c r="J404" s="181"/>
      <c r="K404" s="182"/>
      <c r="M404" s="177" t="s">
        <v>497</v>
      </c>
      <c r="O404" s="177"/>
      <c r="Q404" s="167"/>
    </row>
    <row r="405" spans="1:17" ht="22.5">
      <c r="A405" s="175"/>
      <c r="B405" s="176"/>
      <c r="C405" s="228" t="s">
        <v>498</v>
      </c>
      <c r="D405" s="229"/>
      <c r="E405" s="178">
        <v>4.0990000000000002</v>
      </c>
      <c r="F405" s="179"/>
      <c r="G405" s="180"/>
      <c r="H405" s="181"/>
      <c r="I405" s="182"/>
      <c r="J405" s="181"/>
      <c r="K405" s="182"/>
      <c r="M405" s="177" t="s">
        <v>498</v>
      </c>
      <c r="O405" s="177"/>
      <c r="Q405" s="167"/>
    </row>
    <row r="406" spans="1:17">
      <c r="A406" s="175"/>
      <c r="B406" s="176"/>
      <c r="C406" s="228" t="s">
        <v>499</v>
      </c>
      <c r="D406" s="229"/>
      <c r="E406" s="178">
        <v>3.899</v>
      </c>
      <c r="F406" s="179"/>
      <c r="G406" s="180"/>
      <c r="H406" s="181"/>
      <c r="I406" s="182"/>
      <c r="J406" s="181"/>
      <c r="K406" s="182"/>
      <c r="M406" s="177" t="s">
        <v>499</v>
      </c>
      <c r="O406" s="177"/>
      <c r="Q406" s="167"/>
    </row>
    <row r="407" spans="1:17">
      <c r="A407" s="175"/>
      <c r="B407" s="176"/>
      <c r="C407" s="228" t="s">
        <v>500</v>
      </c>
      <c r="D407" s="229"/>
      <c r="E407" s="178">
        <v>16.007999999999999</v>
      </c>
      <c r="F407" s="179"/>
      <c r="G407" s="180"/>
      <c r="H407" s="181"/>
      <c r="I407" s="182"/>
      <c r="J407" s="181"/>
      <c r="K407" s="182"/>
      <c r="M407" s="177" t="s">
        <v>500</v>
      </c>
      <c r="O407" s="177"/>
      <c r="Q407" s="167"/>
    </row>
    <row r="408" spans="1:17">
      <c r="A408" s="175"/>
      <c r="B408" s="176"/>
      <c r="C408" s="228" t="s">
        <v>501</v>
      </c>
      <c r="D408" s="229"/>
      <c r="E408" s="178">
        <v>0</v>
      </c>
      <c r="F408" s="179"/>
      <c r="G408" s="180"/>
      <c r="H408" s="181"/>
      <c r="I408" s="182"/>
      <c r="J408" s="181"/>
      <c r="K408" s="182"/>
      <c r="M408" s="177" t="s">
        <v>501</v>
      </c>
      <c r="O408" s="177"/>
      <c r="Q408" s="167"/>
    </row>
    <row r="409" spans="1:17">
      <c r="A409" s="175"/>
      <c r="B409" s="176"/>
      <c r="C409" s="228" t="s">
        <v>502</v>
      </c>
      <c r="D409" s="229"/>
      <c r="E409" s="178">
        <v>46.256</v>
      </c>
      <c r="F409" s="179"/>
      <c r="G409" s="180"/>
      <c r="H409" s="181"/>
      <c r="I409" s="182"/>
      <c r="J409" s="181"/>
      <c r="K409" s="182"/>
      <c r="M409" s="177" t="s">
        <v>502</v>
      </c>
      <c r="O409" s="177"/>
      <c r="Q409" s="167"/>
    </row>
    <row r="410" spans="1:17">
      <c r="A410" s="175"/>
      <c r="B410" s="176"/>
      <c r="C410" s="228" t="s">
        <v>503</v>
      </c>
      <c r="D410" s="229"/>
      <c r="E410" s="178">
        <v>-4.1859999999999999</v>
      </c>
      <c r="F410" s="179"/>
      <c r="G410" s="180"/>
      <c r="H410" s="181"/>
      <c r="I410" s="182"/>
      <c r="J410" s="181"/>
      <c r="K410" s="182"/>
      <c r="M410" s="177" t="s">
        <v>503</v>
      </c>
      <c r="O410" s="177"/>
      <c r="Q410" s="167"/>
    </row>
    <row r="411" spans="1:17">
      <c r="A411" s="175"/>
      <c r="B411" s="176"/>
      <c r="C411" s="228" t="s">
        <v>504</v>
      </c>
      <c r="D411" s="229"/>
      <c r="E411" s="178">
        <v>1.175</v>
      </c>
      <c r="F411" s="179"/>
      <c r="G411" s="180"/>
      <c r="H411" s="181"/>
      <c r="I411" s="182"/>
      <c r="J411" s="181"/>
      <c r="K411" s="182"/>
      <c r="M411" s="177" t="s">
        <v>504</v>
      </c>
      <c r="O411" s="177"/>
      <c r="Q411" s="167"/>
    </row>
    <row r="412" spans="1:17" ht="22.5">
      <c r="A412" s="175"/>
      <c r="B412" s="176"/>
      <c r="C412" s="228" t="s">
        <v>505</v>
      </c>
      <c r="D412" s="229"/>
      <c r="E412" s="178">
        <v>27.024000000000001</v>
      </c>
      <c r="F412" s="179"/>
      <c r="G412" s="180"/>
      <c r="H412" s="181"/>
      <c r="I412" s="182"/>
      <c r="J412" s="181"/>
      <c r="K412" s="182"/>
      <c r="M412" s="177" t="s">
        <v>505</v>
      </c>
      <c r="O412" s="177"/>
      <c r="Q412" s="167"/>
    </row>
    <row r="413" spans="1:17">
      <c r="A413" s="175"/>
      <c r="B413" s="176"/>
      <c r="C413" s="228" t="s">
        <v>506</v>
      </c>
      <c r="D413" s="229"/>
      <c r="E413" s="178">
        <v>-1.379</v>
      </c>
      <c r="F413" s="179"/>
      <c r="G413" s="180"/>
      <c r="H413" s="181"/>
      <c r="I413" s="182"/>
      <c r="J413" s="181"/>
      <c r="K413" s="182"/>
      <c r="M413" s="177" t="s">
        <v>506</v>
      </c>
      <c r="O413" s="177"/>
      <c r="Q413" s="167"/>
    </row>
    <row r="414" spans="1:17">
      <c r="A414" s="175"/>
      <c r="B414" s="176"/>
      <c r="C414" s="228" t="s">
        <v>507</v>
      </c>
      <c r="D414" s="229"/>
      <c r="E414" s="178">
        <v>-2.871</v>
      </c>
      <c r="F414" s="179"/>
      <c r="G414" s="180"/>
      <c r="H414" s="181"/>
      <c r="I414" s="182"/>
      <c r="J414" s="181"/>
      <c r="K414" s="182"/>
      <c r="M414" s="177" t="s">
        <v>507</v>
      </c>
      <c r="O414" s="177"/>
      <c r="Q414" s="167"/>
    </row>
    <row r="415" spans="1:17">
      <c r="A415" s="175"/>
      <c r="B415" s="176"/>
      <c r="C415" s="228" t="s">
        <v>508</v>
      </c>
      <c r="D415" s="229"/>
      <c r="E415" s="178">
        <v>0</v>
      </c>
      <c r="F415" s="179"/>
      <c r="G415" s="180"/>
      <c r="H415" s="181"/>
      <c r="I415" s="182"/>
      <c r="J415" s="181"/>
      <c r="K415" s="182"/>
      <c r="M415" s="177" t="s">
        <v>508</v>
      </c>
      <c r="O415" s="177"/>
      <c r="Q415" s="167"/>
    </row>
    <row r="416" spans="1:17">
      <c r="A416" s="175"/>
      <c r="B416" s="176"/>
      <c r="C416" s="228" t="s">
        <v>509</v>
      </c>
      <c r="D416" s="229"/>
      <c r="E416" s="178">
        <v>4.3484999999999996</v>
      </c>
      <c r="F416" s="179"/>
      <c r="G416" s="180"/>
      <c r="H416" s="181"/>
      <c r="I416" s="182"/>
      <c r="J416" s="181"/>
      <c r="K416" s="182"/>
      <c r="M416" s="177" t="s">
        <v>509</v>
      </c>
      <c r="O416" s="177"/>
      <c r="Q416" s="167"/>
    </row>
    <row r="417" spans="1:17">
      <c r="A417" s="175"/>
      <c r="B417" s="176"/>
      <c r="C417" s="228" t="s">
        <v>510</v>
      </c>
      <c r="D417" s="229"/>
      <c r="E417" s="178">
        <v>2.5499999999999998</v>
      </c>
      <c r="F417" s="179"/>
      <c r="G417" s="180"/>
      <c r="H417" s="181"/>
      <c r="I417" s="182"/>
      <c r="J417" s="181"/>
      <c r="K417" s="182"/>
      <c r="M417" s="177" t="s">
        <v>510</v>
      </c>
      <c r="O417" s="177"/>
      <c r="Q417" s="167"/>
    </row>
    <row r="418" spans="1:17">
      <c r="A418" s="175"/>
      <c r="B418" s="176"/>
      <c r="C418" s="228" t="s">
        <v>511</v>
      </c>
      <c r="D418" s="229"/>
      <c r="E418" s="178">
        <v>0.9</v>
      </c>
      <c r="F418" s="179"/>
      <c r="G418" s="180"/>
      <c r="H418" s="181"/>
      <c r="I418" s="182"/>
      <c r="J418" s="181"/>
      <c r="K418" s="182"/>
      <c r="M418" s="177" t="s">
        <v>511</v>
      </c>
      <c r="O418" s="177"/>
      <c r="Q418" s="167"/>
    </row>
    <row r="419" spans="1:17">
      <c r="A419" s="175"/>
      <c r="B419" s="176"/>
      <c r="C419" s="228" t="s">
        <v>512</v>
      </c>
      <c r="D419" s="229"/>
      <c r="E419" s="178">
        <v>0.35</v>
      </c>
      <c r="F419" s="179"/>
      <c r="G419" s="180"/>
      <c r="H419" s="181"/>
      <c r="I419" s="182"/>
      <c r="J419" s="181"/>
      <c r="K419" s="182"/>
      <c r="M419" s="177" t="s">
        <v>512</v>
      </c>
      <c r="O419" s="177"/>
      <c r="Q419" s="167"/>
    </row>
    <row r="420" spans="1:17">
      <c r="A420" s="175"/>
      <c r="B420" s="176"/>
      <c r="C420" s="228" t="s">
        <v>513</v>
      </c>
      <c r="D420" s="229"/>
      <c r="E420" s="178">
        <v>0</v>
      </c>
      <c r="F420" s="179"/>
      <c r="G420" s="180"/>
      <c r="H420" s="181"/>
      <c r="I420" s="182"/>
      <c r="J420" s="181"/>
      <c r="K420" s="182"/>
      <c r="M420" s="177" t="s">
        <v>513</v>
      </c>
      <c r="O420" s="177"/>
      <c r="Q420" s="167"/>
    </row>
    <row r="421" spans="1:17">
      <c r="A421" s="175"/>
      <c r="B421" s="176"/>
      <c r="C421" s="228" t="s">
        <v>514</v>
      </c>
      <c r="D421" s="229"/>
      <c r="E421" s="178">
        <v>31.44</v>
      </c>
      <c r="F421" s="179"/>
      <c r="G421" s="180"/>
      <c r="H421" s="181"/>
      <c r="I421" s="182"/>
      <c r="J421" s="181"/>
      <c r="K421" s="182"/>
      <c r="M421" s="177" t="s">
        <v>514</v>
      </c>
      <c r="O421" s="177"/>
      <c r="Q421" s="167"/>
    </row>
    <row r="422" spans="1:17">
      <c r="A422" s="175"/>
      <c r="B422" s="176"/>
      <c r="C422" s="228" t="s">
        <v>515</v>
      </c>
      <c r="D422" s="229"/>
      <c r="E422" s="178">
        <v>-4.1859999999999999</v>
      </c>
      <c r="F422" s="179"/>
      <c r="G422" s="180"/>
      <c r="H422" s="181"/>
      <c r="I422" s="182"/>
      <c r="J422" s="181"/>
      <c r="K422" s="182"/>
      <c r="M422" s="177" t="s">
        <v>515</v>
      </c>
      <c r="O422" s="177"/>
      <c r="Q422" s="167"/>
    </row>
    <row r="423" spans="1:17">
      <c r="A423" s="175"/>
      <c r="B423" s="176"/>
      <c r="C423" s="228" t="s">
        <v>504</v>
      </c>
      <c r="D423" s="229"/>
      <c r="E423" s="178">
        <v>1.175</v>
      </c>
      <c r="F423" s="179"/>
      <c r="G423" s="180"/>
      <c r="H423" s="181"/>
      <c r="I423" s="182"/>
      <c r="J423" s="181"/>
      <c r="K423" s="182"/>
      <c r="M423" s="177" t="s">
        <v>504</v>
      </c>
      <c r="O423" s="177"/>
      <c r="Q423" s="167"/>
    </row>
    <row r="424" spans="1:17">
      <c r="A424" s="175"/>
      <c r="B424" s="176"/>
      <c r="C424" s="228" t="s">
        <v>516</v>
      </c>
      <c r="D424" s="229"/>
      <c r="E424" s="178">
        <v>0</v>
      </c>
      <c r="F424" s="179"/>
      <c r="G424" s="180"/>
      <c r="H424" s="181"/>
      <c r="I424" s="182"/>
      <c r="J424" s="181"/>
      <c r="K424" s="182"/>
      <c r="M424" s="177" t="s">
        <v>516</v>
      </c>
      <c r="O424" s="177"/>
      <c r="Q424" s="167"/>
    </row>
    <row r="425" spans="1:17">
      <c r="A425" s="175"/>
      <c r="B425" s="176"/>
      <c r="C425" s="228" t="s">
        <v>517</v>
      </c>
      <c r="D425" s="229"/>
      <c r="E425" s="178">
        <v>14.028</v>
      </c>
      <c r="F425" s="179"/>
      <c r="G425" s="180"/>
      <c r="H425" s="181"/>
      <c r="I425" s="182"/>
      <c r="J425" s="181"/>
      <c r="K425" s="182"/>
      <c r="M425" s="177" t="s">
        <v>517</v>
      </c>
      <c r="O425" s="177"/>
      <c r="Q425" s="167"/>
    </row>
    <row r="426" spans="1:17">
      <c r="A426" s="175"/>
      <c r="B426" s="176"/>
      <c r="C426" s="228" t="s">
        <v>518</v>
      </c>
      <c r="D426" s="229"/>
      <c r="E426" s="178">
        <v>0.98</v>
      </c>
      <c r="F426" s="179"/>
      <c r="G426" s="180"/>
      <c r="H426" s="181"/>
      <c r="I426" s="182"/>
      <c r="J426" s="181"/>
      <c r="K426" s="182"/>
      <c r="M426" s="177" t="s">
        <v>518</v>
      </c>
      <c r="O426" s="177"/>
      <c r="Q426" s="167"/>
    </row>
    <row r="427" spans="1:17">
      <c r="A427" s="175"/>
      <c r="B427" s="176"/>
      <c r="C427" s="228" t="s">
        <v>519</v>
      </c>
      <c r="D427" s="229"/>
      <c r="E427" s="178">
        <v>7.98</v>
      </c>
      <c r="F427" s="179"/>
      <c r="G427" s="180"/>
      <c r="H427" s="181"/>
      <c r="I427" s="182"/>
      <c r="J427" s="181"/>
      <c r="K427" s="182"/>
      <c r="M427" s="177" t="s">
        <v>519</v>
      </c>
      <c r="O427" s="177"/>
      <c r="Q427" s="167"/>
    </row>
    <row r="428" spans="1:17">
      <c r="A428" s="175"/>
      <c r="B428" s="176"/>
      <c r="C428" s="228" t="s">
        <v>520</v>
      </c>
      <c r="D428" s="229"/>
      <c r="E428" s="178">
        <v>2.0640000000000001</v>
      </c>
      <c r="F428" s="179"/>
      <c r="G428" s="180"/>
      <c r="H428" s="181"/>
      <c r="I428" s="182"/>
      <c r="J428" s="181"/>
      <c r="K428" s="182"/>
      <c r="M428" s="177" t="s">
        <v>520</v>
      </c>
      <c r="O428" s="177"/>
      <c r="Q428" s="167"/>
    </row>
    <row r="429" spans="1:17">
      <c r="A429" s="175"/>
      <c r="B429" s="176"/>
      <c r="C429" s="228" t="s">
        <v>521</v>
      </c>
      <c r="D429" s="229"/>
      <c r="E429" s="178">
        <v>4.1280000000000001</v>
      </c>
      <c r="F429" s="179"/>
      <c r="G429" s="180"/>
      <c r="H429" s="181"/>
      <c r="I429" s="182"/>
      <c r="J429" s="181"/>
      <c r="K429" s="182"/>
      <c r="M429" s="177" t="s">
        <v>521</v>
      </c>
      <c r="O429" s="177"/>
      <c r="Q429" s="167"/>
    </row>
    <row r="430" spans="1:17">
      <c r="A430" s="175"/>
      <c r="B430" s="176"/>
      <c r="C430" s="228" t="s">
        <v>522</v>
      </c>
      <c r="D430" s="229"/>
      <c r="E430" s="178">
        <v>6.3209999999999997</v>
      </c>
      <c r="F430" s="179"/>
      <c r="G430" s="180"/>
      <c r="H430" s="181"/>
      <c r="I430" s="182"/>
      <c r="J430" s="181"/>
      <c r="K430" s="182"/>
      <c r="M430" s="177" t="s">
        <v>522</v>
      </c>
      <c r="O430" s="177"/>
      <c r="Q430" s="167"/>
    </row>
    <row r="431" spans="1:17">
      <c r="A431" s="175"/>
      <c r="B431" s="176"/>
      <c r="C431" s="228" t="s">
        <v>523</v>
      </c>
      <c r="D431" s="229"/>
      <c r="E431" s="178">
        <v>-2.871</v>
      </c>
      <c r="F431" s="179"/>
      <c r="G431" s="180"/>
      <c r="H431" s="181"/>
      <c r="I431" s="182"/>
      <c r="J431" s="181"/>
      <c r="K431" s="182"/>
      <c r="M431" s="177" t="s">
        <v>523</v>
      </c>
      <c r="O431" s="177"/>
      <c r="Q431" s="167"/>
    </row>
    <row r="432" spans="1:17">
      <c r="A432" s="175"/>
      <c r="B432" s="176"/>
      <c r="C432" s="228" t="s">
        <v>524</v>
      </c>
      <c r="D432" s="229"/>
      <c r="E432" s="178">
        <v>0.3</v>
      </c>
      <c r="F432" s="179"/>
      <c r="G432" s="180"/>
      <c r="H432" s="181"/>
      <c r="I432" s="182"/>
      <c r="J432" s="181"/>
      <c r="K432" s="182"/>
      <c r="M432" s="177" t="s">
        <v>524</v>
      </c>
      <c r="O432" s="177"/>
      <c r="Q432" s="167"/>
    </row>
    <row r="433" spans="1:17">
      <c r="A433" s="175"/>
      <c r="B433" s="176"/>
      <c r="C433" s="228" t="s">
        <v>525</v>
      </c>
      <c r="D433" s="229"/>
      <c r="E433" s="178">
        <v>1.04</v>
      </c>
      <c r="F433" s="179"/>
      <c r="G433" s="180"/>
      <c r="H433" s="181"/>
      <c r="I433" s="182"/>
      <c r="J433" s="181"/>
      <c r="K433" s="182"/>
      <c r="M433" s="177" t="s">
        <v>525</v>
      </c>
      <c r="O433" s="177"/>
      <c r="Q433" s="167"/>
    </row>
    <row r="434" spans="1:17">
      <c r="A434" s="175"/>
      <c r="B434" s="176"/>
      <c r="C434" s="228" t="s">
        <v>526</v>
      </c>
      <c r="D434" s="229"/>
      <c r="E434" s="178">
        <v>0</v>
      </c>
      <c r="F434" s="179"/>
      <c r="G434" s="180"/>
      <c r="H434" s="181"/>
      <c r="I434" s="182"/>
      <c r="J434" s="181"/>
      <c r="K434" s="182"/>
      <c r="M434" s="177" t="s">
        <v>526</v>
      </c>
      <c r="O434" s="177"/>
      <c r="Q434" s="167"/>
    </row>
    <row r="435" spans="1:17">
      <c r="A435" s="175"/>
      <c r="B435" s="176"/>
      <c r="C435" s="228" t="s">
        <v>527</v>
      </c>
      <c r="D435" s="229"/>
      <c r="E435" s="178">
        <v>2.08</v>
      </c>
      <c r="F435" s="179"/>
      <c r="G435" s="180"/>
      <c r="H435" s="181"/>
      <c r="I435" s="182"/>
      <c r="J435" s="181"/>
      <c r="K435" s="182"/>
      <c r="M435" s="177" t="s">
        <v>527</v>
      </c>
      <c r="O435" s="177"/>
      <c r="Q435" s="167"/>
    </row>
    <row r="436" spans="1:17">
      <c r="A436" s="175"/>
      <c r="B436" s="176"/>
      <c r="C436" s="228" t="s">
        <v>528</v>
      </c>
      <c r="D436" s="229"/>
      <c r="E436" s="178">
        <v>0.72</v>
      </c>
      <c r="F436" s="179"/>
      <c r="G436" s="180"/>
      <c r="H436" s="181"/>
      <c r="I436" s="182"/>
      <c r="J436" s="181"/>
      <c r="K436" s="182"/>
      <c r="M436" s="177" t="s">
        <v>528</v>
      </c>
      <c r="O436" s="177"/>
      <c r="Q436" s="167"/>
    </row>
    <row r="437" spans="1:17">
      <c r="A437" s="175"/>
      <c r="B437" s="176"/>
      <c r="C437" s="228" t="s">
        <v>474</v>
      </c>
      <c r="D437" s="229"/>
      <c r="E437" s="178">
        <v>0.56000000000000005</v>
      </c>
      <c r="F437" s="179"/>
      <c r="G437" s="180"/>
      <c r="H437" s="181"/>
      <c r="I437" s="182"/>
      <c r="J437" s="181"/>
      <c r="K437" s="182"/>
      <c r="M437" s="177" t="s">
        <v>474</v>
      </c>
      <c r="O437" s="177"/>
      <c r="Q437" s="167"/>
    </row>
    <row r="438" spans="1:17">
      <c r="A438" s="175"/>
      <c r="B438" s="176"/>
      <c r="C438" s="228" t="s">
        <v>529</v>
      </c>
      <c r="D438" s="229"/>
      <c r="E438" s="178">
        <v>2.0640000000000001</v>
      </c>
      <c r="F438" s="179"/>
      <c r="G438" s="180"/>
      <c r="H438" s="181"/>
      <c r="I438" s="182"/>
      <c r="J438" s="181"/>
      <c r="K438" s="182"/>
      <c r="M438" s="177" t="s">
        <v>529</v>
      </c>
      <c r="O438" s="177"/>
      <c r="Q438" s="167"/>
    </row>
    <row r="439" spans="1:17">
      <c r="A439" s="175"/>
      <c r="B439" s="176"/>
      <c r="C439" s="228" t="s">
        <v>530</v>
      </c>
      <c r="D439" s="229"/>
      <c r="E439" s="178">
        <v>2.2000000000000002</v>
      </c>
      <c r="F439" s="179"/>
      <c r="G439" s="180"/>
      <c r="H439" s="181"/>
      <c r="I439" s="182"/>
      <c r="J439" s="181"/>
      <c r="K439" s="182"/>
      <c r="M439" s="177" t="s">
        <v>530</v>
      </c>
      <c r="O439" s="177"/>
      <c r="Q439" s="167"/>
    </row>
    <row r="440" spans="1:17">
      <c r="A440" s="175"/>
      <c r="B440" s="176"/>
      <c r="C440" s="228" t="s">
        <v>531</v>
      </c>
      <c r="D440" s="229"/>
      <c r="E440" s="178">
        <v>2.0640000000000001</v>
      </c>
      <c r="F440" s="179"/>
      <c r="G440" s="180"/>
      <c r="H440" s="181"/>
      <c r="I440" s="182"/>
      <c r="J440" s="181"/>
      <c r="K440" s="182"/>
      <c r="M440" s="177" t="s">
        <v>531</v>
      </c>
      <c r="O440" s="177"/>
      <c r="Q440" s="167"/>
    </row>
    <row r="441" spans="1:17">
      <c r="A441" s="175"/>
      <c r="B441" s="176"/>
      <c r="C441" s="228" t="s">
        <v>530</v>
      </c>
      <c r="D441" s="229"/>
      <c r="E441" s="178">
        <v>2.2000000000000002</v>
      </c>
      <c r="F441" s="179"/>
      <c r="G441" s="180"/>
      <c r="H441" s="181"/>
      <c r="I441" s="182"/>
      <c r="J441" s="181"/>
      <c r="K441" s="182"/>
      <c r="M441" s="177" t="s">
        <v>530</v>
      </c>
      <c r="O441" s="177"/>
      <c r="Q441" s="167"/>
    </row>
    <row r="442" spans="1:17">
      <c r="A442" s="175"/>
      <c r="B442" s="176"/>
      <c r="C442" s="228" t="s">
        <v>532</v>
      </c>
      <c r="D442" s="229"/>
      <c r="E442" s="178">
        <v>0</v>
      </c>
      <c r="F442" s="179"/>
      <c r="G442" s="180"/>
      <c r="H442" s="181"/>
      <c r="I442" s="182"/>
      <c r="J442" s="181"/>
      <c r="K442" s="182"/>
      <c r="M442" s="177" t="s">
        <v>532</v>
      </c>
      <c r="O442" s="177"/>
      <c r="Q442" s="167"/>
    </row>
    <row r="443" spans="1:17">
      <c r="A443" s="175"/>
      <c r="B443" s="176"/>
      <c r="C443" s="228" t="s">
        <v>533</v>
      </c>
      <c r="D443" s="229"/>
      <c r="E443" s="178">
        <v>2.0640000000000001</v>
      </c>
      <c r="F443" s="179"/>
      <c r="G443" s="180"/>
      <c r="H443" s="181"/>
      <c r="I443" s="182"/>
      <c r="J443" s="181"/>
      <c r="K443" s="182"/>
      <c r="M443" s="177" t="s">
        <v>533</v>
      </c>
      <c r="O443" s="177"/>
      <c r="Q443" s="167"/>
    </row>
    <row r="444" spans="1:17">
      <c r="A444" s="175"/>
      <c r="B444" s="176"/>
      <c r="C444" s="228" t="s">
        <v>534</v>
      </c>
      <c r="D444" s="229"/>
      <c r="E444" s="178">
        <v>2.0640000000000001</v>
      </c>
      <c r="F444" s="179"/>
      <c r="G444" s="180"/>
      <c r="H444" s="181"/>
      <c r="I444" s="182"/>
      <c r="J444" s="181"/>
      <c r="K444" s="182"/>
      <c r="M444" s="177" t="s">
        <v>534</v>
      </c>
      <c r="O444" s="177"/>
      <c r="Q444" s="167"/>
    </row>
    <row r="445" spans="1:17">
      <c r="A445" s="175"/>
      <c r="B445" s="176"/>
      <c r="C445" s="228" t="s">
        <v>535</v>
      </c>
      <c r="D445" s="229"/>
      <c r="E445" s="178">
        <v>6.5730000000000004</v>
      </c>
      <c r="F445" s="179"/>
      <c r="G445" s="180"/>
      <c r="H445" s="181"/>
      <c r="I445" s="182"/>
      <c r="J445" s="181"/>
      <c r="K445" s="182"/>
      <c r="M445" s="177" t="s">
        <v>535</v>
      </c>
      <c r="O445" s="177"/>
      <c r="Q445" s="167"/>
    </row>
    <row r="446" spans="1:17">
      <c r="A446" s="175"/>
      <c r="B446" s="176"/>
      <c r="C446" s="228" t="s">
        <v>536</v>
      </c>
      <c r="D446" s="229"/>
      <c r="E446" s="178">
        <v>0.72</v>
      </c>
      <c r="F446" s="179"/>
      <c r="G446" s="180"/>
      <c r="H446" s="181"/>
      <c r="I446" s="182"/>
      <c r="J446" s="181"/>
      <c r="K446" s="182"/>
      <c r="M446" s="177" t="s">
        <v>536</v>
      </c>
      <c r="O446" s="177"/>
      <c r="Q446" s="167"/>
    </row>
    <row r="447" spans="1:17">
      <c r="A447" s="175"/>
      <c r="B447" s="176"/>
      <c r="C447" s="228" t="s">
        <v>537</v>
      </c>
      <c r="D447" s="229"/>
      <c r="E447" s="178">
        <v>2.21</v>
      </c>
      <c r="F447" s="179"/>
      <c r="G447" s="180"/>
      <c r="H447" s="181"/>
      <c r="I447" s="182"/>
      <c r="J447" s="181"/>
      <c r="K447" s="182"/>
      <c r="M447" s="177" t="s">
        <v>537</v>
      </c>
      <c r="O447" s="177"/>
      <c r="Q447" s="167"/>
    </row>
    <row r="448" spans="1:17">
      <c r="A448" s="175"/>
      <c r="B448" s="176"/>
      <c r="C448" s="228" t="s">
        <v>538</v>
      </c>
      <c r="D448" s="229"/>
      <c r="E448" s="178">
        <v>0.32500000000000001</v>
      </c>
      <c r="F448" s="179"/>
      <c r="G448" s="180"/>
      <c r="H448" s="181"/>
      <c r="I448" s="182"/>
      <c r="J448" s="181"/>
      <c r="K448" s="182"/>
      <c r="M448" s="177" t="s">
        <v>538</v>
      </c>
      <c r="O448" s="177"/>
      <c r="Q448" s="167"/>
    </row>
    <row r="449" spans="1:17">
      <c r="A449" s="175"/>
      <c r="B449" s="176"/>
      <c r="C449" s="228" t="s">
        <v>539</v>
      </c>
      <c r="D449" s="229"/>
      <c r="E449" s="178">
        <v>0</v>
      </c>
      <c r="F449" s="179"/>
      <c r="G449" s="180"/>
      <c r="H449" s="181"/>
      <c r="I449" s="182"/>
      <c r="J449" s="181"/>
      <c r="K449" s="182"/>
      <c r="M449" s="177" t="s">
        <v>539</v>
      </c>
      <c r="O449" s="177"/>
      <c r="Q449" s="167"/>
    </row>
    <row r="450" spans="1:17">
      <c r="A450" s="175"/>
      <c r="B450" s="176"/>
      <c r="C450" s="228" t="s">
        <v>540</v>
      </c>
      <c r="D450" s="229"/>
      <c r="E450" s="178">
        <v>1.6519999999999999</v>
      </c>
      <c r="F450" s="179"/>
      <c r="G450" s="180"/>
      <c r="H450" s="181"/>
      <c r="I450" s="182"/>
      <c r="J450" s="181"/>
      <c r="K450" s="182"/>
      <c r="M450" s="177" t="s">
        <v>540</v>
      </c>
      <c r="O450" s="177"/>
      <c r="Q450" s="167"/>
    </row>
    <row r="451" spans="1:17">
      <c r="A451" s="175"/>
      <c r="B451" s="176"/>
      <c r="C451" s="228" t="s">
        <v>541</v>
      </c>
      <c r="D451" s="229"/>
      <c r="E451" s="178">
        <v>0</v>
      </c>
      <c r="F451" s="179"/>
      <c r="G451" s="180"/>
      <c r="H451" s="181"/>
      <c r="I451" s="182"/>
      <c r="J451" s="181"/>
      <c r="K451" s="182"/>
      <c r="M451" s="177" t="s">
        <v>541</v>
      </c>
      <c r="O451" s="177"/>
      <c r="Q451" s="167"/>
    </row>
    <row r="452" spans="1:17">
      <c r="A452" s="175"/>
      <c r="B452" s="176"/>
      <c r="C452" s="228" t="s">
        <v>542</v>
      </c>
      <c r="D452" s="229"/>
      <c r="E452" s="178">
        <v>3.64</v>
      </c>
      <c r="F452" s="179"/>
      <c r="G452" s="180"/>
      <c r="H452" s="181"/>
      <c r="I452" s="182"/>
      <c r="J452" s="181"/>
      <c r="K452" s="182"/>
      <c r="M452" s="177" t="s">
        <v>542</v>
      </c>
      <c r="O452" s="177"/>
      <c r="Q452" s="167"/>
    </row>
    <row r="453" spans="1:17">
      <c r="A453" s="175"/>
      <c r="B453" s="176"/>
      <c r="C453" s="228" t="s">
        <v>543</v>
      </c>
      <c r="D453" s="229"/>
      <c r="E453" s="178">
        <v>2.0640000000000001</v>
      </c>
      <c r="F453" s="179"/>
      <c r="G453" s="180"/>
      <c r="H453" s="181"/>
      <c r="I453" s="182"/>
      <c r="J453" s="181"/>
      <c r="K453" s="182"/>
      <c r="M453" s="177" t="s">
        <v>543</v>
      </c>
      <c r="O453" s="177"/>
      <c r="Q453" s="167"/>
    </row>
    <row r="454" spans="1:17">
      <c r="A454" s="175"/>
      <c r="B454" s="176"/>
      <c r="C454" s="228" t="s">
        <v>530</v>
      </c>
      <c r="D454" s="229"/>
      <c r="E454" s="178">
        <v>2.2000000000000002</v>
      </c>
      <c r="F454" s="179"/>
      <c r="G454" s="180"/>
      <c r="H454" s="181"/>
      <c r="I454" s="182"/>
      <c r="J454" s="181"/>
      <c r="K454" s="182"/>
      <c r="M454" s="177" t="s">
        <v>530</v>
      </c>
      <c r="O454" s="177"/>
      <c r="Q454" s="167"/>
    </row>
    <row r="455" spans="1:17">
      <c r="A455" s="175"/>
      <c r="B455" s="176"/>
      <c r="C455" s="228" t="s">
        <v>544</v>
      </c>
      <c r="D455" s="229"/>
      <c r="E455" s="178">
        <v>0</v>
      </c>
      <c r="F455" s="179"/>
      <c r="G455" s="180"/>
      <c r="H455" s="181"/>
      <c r="I455" s="182"/>
      <c r="J455" s="181"/>
      <c r="K455" s="182"/>
      <c r="M455" s="177" t="s">
        <v>544</v>
      </c>
      <c r="O455" s="177"/>
      <c r="Q455" s="167"/>
    </row>
    <row r="456" spans="1:17">
      <c r="A456" s="175"/>
      <c r="B456" s="176"/>
      <c r="C456" s="228" t="s">
        <v>542</v>
      </c>
      <c r="D456" s="229"/>
      <c r="E456" s="178">
        <v>3.64</v>
      </c>
      <c r="F456" s="179"/>
      <c r="G456" s="180"/>
      <c r="H456" s="181"/>
      <c r="I456" s="182"/>
      <c r="J456" s="181"/>
      <c r="K456" s="182"/>
      <c r="M456" s="177" t="s">
        <v>542</v>
      </c>
      <c r="O456" s="177"/>
      <c r="Q456" s="167"/>
    </row>
    <row r="457" spans="1:17">
      <c r="A457" s="175"/>
      <c r="B457" s="176"/>
      <c r="C457" s="228" t="s">
        <v>543</v>
      </c>
      <c r="D457" s="229"/>
      <c r="E457" s="178">
        <v>2.0640000000000001</v>
      </c>
      <c r="F457" s="179"/>
      <c r="G457" s="180"/>
      <c r="H457" s="181"/>
      <c r="I457" s="182"/>
      <c r="J457" s="181"/>
      <c r="K457" s="182"/>
      <c r="M457" s="177" t="s">
        <v>543</v>
      </c>
      <c r="O457" s="177"/>
      <c r="Q457" s="167"/>
    </row>
    <row r="458" spans="1:17">
      <c r="A458" s="175"/>
      <c r="B458" s="176"/>
      <c r="C458" s="228" t="s">
        <v>530</v>
      </c>
      <c r="D458" s="229"/>
      <c r="E458" s="178">
        <v>2.2000000000000002</v>
      </c>
      <c r="F458" s="179"/>
      <c r="G458" s="180"/>
      <c r="H458" s="181"/>
      <c r="I458" s="182"/>
      <c r="J458" s="181"/>
      <c r="K458" s="182"/>
      <c r="M458" s="177" t="s">
        <v>530</v>
      </c>
      <c r="O458" s="177"/>
      <c r="Q458" s="167"/>
    </row>
    <row r="459" spans="1:17">
      <c r="A459" s="175"/>
      <c r="B459" s="176"/>
      <c r="C459" s="228" t="s">
        <v>545</v>
      </c>
      <c r="D459" s="229"/>
      <c r="E459" s="178">
        <v>0</v>
      </c>
      <c r="F459" s="179"/>
      <c r="G459" s="180"/>
      <c r="H459" s="181"/>
      <c r="I459" s="182"/>
      <c r="J459" s="181"/>
      <c r="K459" s="182"/>
      <c r="M459" s="177" t="s">
        <v>545</v>
      </c>
      <c r="O459" s="177"/>
      <c r="Q459" s="167"/>
    </row>
    <row r="460" spans="1:17">
      <c r="A460" s="175"/>
      <c r="B460" s="176"/>
      <c r="C460" s="228" t="s">
        <v>546</v>
      </c>
      <c r="D460" s="229"/>
      <c r="E460" s="178">
        <v>2.0640000000000001</v>
      </c>
      <c r="F460" s="179"/>
      <c r="G460" s="180"/>
      <c r="H460" s="181"/>
      <c r="I460" s="182"/>
      <c r="J460" s="181"/>
      <c r="K460" s="182"/>
      <c r="M460" s="177" t="s">
        <v>546</v>
      </c>
      <c r="O460" s="177"/>
      <c r="Q460" s="167"/>
    </row>
    <row r="461" spans="1:17">
      <c r="A461" s="175"/>
      <c r="B461" s="176"/>
      <c r="C461" s="228" t="s">
        <v>547</v>
      </c>
      <c r="D461" s="229"/>
      <c r="E461" s="178">
        <v>2.0640000000000001</v>
      </c>
      <c r="F461" s="179"/>
      <c r="G461" s="180"/>
      <c r="H461" s="181"/>
      <c r="I461" s="182"/>
      <c r="J461" s="181"/>
      <c r="K461" s="182"/>
      <c r="M461" s="177" t="s">
        <v>547</v>
      </c>
      <c r="O461" s="177"/>
      <c r="Q461" s="167"/>
    </row>
    <row r="462" spans="1:17">
      <c r="A462" s="175"/>
      <c r="B462" s="176"/>
      <c r="C462" s="228" t="s">
        <v>548</v>
      </c>
      <c r="D462" s="229"/>
      <c r="E462" s="178">
        <v>4.6980000000000004</v>
      </c>
      <c r="F462" s="179"/>
      <c r="G462" s="180"/>
      <c r="H462" s="181"/>
      <c r="I462" s="182"/>
      <c r="J462" s="181"/>
      <c r="K462" s="182"/>
      <c r="M462" s="177" t="s">
        <v>548</v>
      </c>
      <c r="O462" s="177"/>
      <c r="Q462" s="167"/>
    </row>
    <row r="463" spans="1:17">
      <c r="A463" s="175"/>
      <c r="B463" s="176"/>
      <c r="C463" s="228" t="s">
        <v>549</v>
      </c>
      <c r="D463" s="229"/>
      <c r="E463" s="178">
        <v>0</v>
      </c>
      <c r="F463" s="179"/>
      <c r="G463" s="180"/>
      <c r="H463" s="181"/>
      <c r="I463" s="182"/>
      <c r="J463" s="181"/>
      <c r="K463" s="182"/>
      <c r="M463" s="177" t="s">
        <v>549</v>
      </c>
      <c r="O463" s="177"/>
      <c r="Q463" s="167"/>
    </row>
    <row r="464" spans="1:17">
      <c r="A464" s="175"/>
      <c r="B464" s="176"/>
      <c r="C464" s="228" t="s">
        <v>550</v>
      </c>
      <c r="D464" s="229"/>
      <c r="E464" s="178">
        <v>0.72</v>
      </c>
      <c r="F464" s="179"/>
      <c r="G464" s="180"/>
      <c r="H464" s="181"/>
      <c r="I464" s="182"/>
      <c r="J464" s="181"/>
      <c r="K464" s="182"/>
      <c r="M464" s="177" t="s">
        <v>550</v>
      </c>
      <c r="O464" s="177"/>
      <c r="Q464" s="167"/>
    </row>
    <row r="465" spans="1:17">
      <c r="A465" s="175"/>
      <c r="B465" s="176"/>
      <c r="C465" s="228" t="s">
        <v>551</v>
      </c>
      <c r="D465" s="229"/>
      <c r="E465" s="178">
        <v>1.89</v>
      </c>
      <c r="F465" s="179"/>
      <c r="G465" s="180"/>
      <c r="H465" s="181"/>
      <c r="I465" s="182"/>
      <c r="J465" s="181"/>
      <c r="K465" s="182"/>
      <c r="M465" s="177" t="s">
        <v>551</v>
      </c>
      <c r="O465" s="177"/>
      <c r="Q465" s="167"/>
    </row>
    <row r="466" spans="1:17">
      <c r="A466" s="175"/>
      <c r="B466" s="176"/>
      <c r="C466" s="228" t="s">
        <v>552</v>
      </c>
      <c r="D466" s="229"/>
      <c r="E466" s="178">
        <v>0</v>
      </c>
      <c r="F466" s="179"/>
      <c r="G466" s="180"/>
      <c r="H466" s="181"/>
      <c r="I466" s="182"/>
      <c r="J466" s="181"/>
      <c r="K466" s="182"/>
      <c r="M466" s="177" t="s">
        <v>552</v>
      </c>
      <c r="O466" s="177"/>
      <c r="Q466" s="167"/>
    </row>
    <row r="467" spans="1:17">
      <c r="A467" s="175"/>
      <c r="B467" s="176"/>
      <c r="C467" s="228" t="s">
        <v>553</v>
      </c>
      <c r="D467" s="229"/>
      <c r="E467" s="178">
        <v>1.6519999999999999</v>
      </c>
      <c r="F467" s="179"/>
      <c r="G467" s="180"/>
      <c r="H467" s="181"/>
      <c r="I467" s="182"/>
      <c r="J467" s="181"/>
      <c r="K467" s="182"/>
      <c r="M467" s="177" t="s">
        <v>553</v>
      </c>
      <c r="O467" s="177"/>
      <c r="Q467" s="167"/>
    </row>
    <row r="468" spans="1:17">
      <c r="A468" s="175"/>
      <c r="B468" s="176"/>
      <c r="C468" s="228" t="s">
        <v>554</v>
      </c>
      <c r="D468" s="229"/>
      <c r="E468" s="178">
        <v>0</v>
      </c>
      <c r="F468" s="179"/>
      <c r="G468" s="180"/>
      <c r="H468" s="181"/>
      <c r="I468" s="182"/>
      <c r="J468" s="181"/>
      <c r="K468" s="182"/>
      <c r="M468" s="177" t="s">
        <v>554</v>
      </c>
      <c r="O468" s="177"/>
      <c r="Q468" s="167"/>
    </row>
    <row r="469" spans="1:17">
      <c r="A469" s="175"/>
      <c r="B469" s="176"/>
      <c r="C469" s="228" t="s">
        <v>555</v>
      </c>
      <c r="D469" s="229"/>
      <c r="E469" s="178">
        <v>5.7039999999999997</v>
      </c>
      <c r="F469" s="179"/>
      <c r="G469" s="180"/>
      <c r="H469" s="181"/>
      <c r="I469" s="182"/>
      <c r="J469" s="181"/>
      <c r="K469" s="182"/>
      <c r="M469" s="177" t="s">
        <v>555</v>
      </c>
      <c r="O469" s="177"/>
      <c r="Q469" s="167"/>
    </row>
    <row r="470" spans="1:17">
      <c r="A470" s="175"/>
      <c r="B470" s="176"/>
      <c r="C470" s="228" t="s">
        <v>556</v>
      </c>
      <c r="D470" s="229"/>
      <c r="E470" s="178">
        <v>2.2000000000000002</v>
      </c>
      <c r="F470" s="179"/>
      <c r="G470" s="180"/>
      <c r="H470" s="181"/>
      <c r="I470" s="182"/>
      <c r="J470" s="181"/>
      <c r="K470" s="182"/>
      <c r="M470" s="177" t="s">
        <v>556</v>
      </c>
      <c r="O470" s="177"/>
      <c r="Q470" s="167"/>
    </row>
    <row r="471" spans="1:17">
      <c r="A471" s="175"/>
      <c r="B471" s="176"/>
      <c r="C471" s="228" t="s">
        <v>557</v>
      </c>
      <c r="D471" s="229"/>
      <c r="E471" s="178">
        <v>0</v>
      </c>
      <c r="F471" s="179"/>
      <c r="G471" s="180"/>
      <c r="H471" s="181"/>
      <c r="I471" s="182"/>
      <c r="J471" s="181"/>
      <c r="K471" s="182"/>
      <c r="M471" s="177" t="s">
        <v>557</v>
      </c>
      <c r="O471" s="177"/>
      <c r="Q471" s="167"/>
    </row>
    <row r="472" spans="1:17">
      <c r="A472" s="175"/>
      <c r="B472" s="176"/>
      <c r="C472" s="228" t="s">
        <v>555</v>
      </c>
      <c r="D472" s="229"/>
      <c r="E472" s="178">
        <v>5.7039999999999997</v>
      </c>
      <c r="F472" s="179"/>
      <c r="G472" s="180"/>
      <c r="H472" s="181"/>
      <c r="I472" s="182"/>
      <c r="J472" s="181"/>
      <c r="K472" s="182"/>
      <c r="M472" s="177" t="s">
        <v>555</v>
      </c>
      <c r="O472" s="177"/>
      <c r="Q472" s="167"/>
    </row>
    <row r="473" spans="1:17">
      <c r="A473" s="175"/>
      <c r="B473" s="176"/>
      <c r="C473" s="228" t="s">
        <v>530</v>
      </c>
      <c r="D473" s="229"/>
      <c r="E473" s="178">
        <v>2.2000000000000002</v>
      </c>
      <c r="F473" s="179"/>
      <c r="G473" s="180"/>
      <c r="H473" s="181"/>
      <c r="I473" s="182"/>
      <c r="J473" s="181"/>
      <c r="K473" s="182"/>
      <c r="M473" s="177" t="s">
        <v>530</v>
      </c>
      <c r="O473" s="177"/>
      <c r="Q473" s="167"/>
    </row>
    <row r="474" spans="1:17">
      <c r="A474" s="175"/>
      <c r="B474" s="176"/>
      <c r="C474" s="228" t="s">
        <v>558</v>
      </c>
      <c r="D474" s="229"/>
      <c r="E474" s="178">
        <v>0</v>
      </c>
      <c r="F474" s="179"/>
      <c r="G474" s="180"/>
      <c r="H474" s="181"/>
      <c r="I474" s="182"/>
      <c r="J474" s="181"/>
      <c r="K474" s="182"/>
      <c r="M474" s="177" t="s">
        <v>558</v>
      </c>
      <c r="O474" s="177"/>
      <c r="Q474" s="167"/>
    </row>
    <row r="475" spans="1:17">
      <c r="A475" s="175"/>
      <c r="B475" s="176"/>
      <c r="C475" s="228" t="s">
        <v>559</v>
      </c>
      <c r="D475" s="229"/>
      <c r="E475" s="178">
        <v>2.0640000000000001</v>
      </c>
      <c r="F475" s="179"/>
      <c r="G475" s="180"/>
      <c r="H475" s="181"/>
      <c r="I475" s="182"/>
      <c r="J475" s="181"/>
      <c r="K475" s="182"/>
      <c r="M475" s="177" t="s">
        <v>559</v>
      </c>
      <c r="O475" s="177"/>
      <c r="Q475" s="167"/>
    </row>
    <row r="476" spans="1:17">
      <c r="A476" s="175"/>
      <c r="B476" s="176"/>
      <c r="C476" s="228" t="s">
        <v>560</v>
      </c>
      <c r="D476" s="229"/>
      <c r="E476" s="178">
        <v>2.0640000000000001</v>
      </c>
      <c r="F476" s="179"/>
      <c r="G476" s="180"/>
      <c r="H476" s="181"/>
      <c r="I476" s="182"/>
      <c r="J476" s="181"/>
      <c r="K476" s="182"/>
      <c r="M476" s="177" t="s">
        <v>560</v>
      </c>
      <c r="O476" s="177"/>
      <c r="Q476" s="167"/>
    </row>
    <row r="477" spans="1:17">
      <c r="A477" s="175"/>
      <c r="B477" s="176"/>
      <c r="C477" s="228" t="s">
        <v>561</v>
      </c>
      <c r="D477" s="229"/>
      <c r="E477" s="178">
        <v>6.5730000000000004</v>
      </c>
      <c r="F477" s="179"/>
      <c r="G477" s="180"/>
      <c r="H477" s="181"/>
      <c r="I477" s="182"/>
      <c r="J477" s="181"/>
      <c r="K477" s="182"/>
      <c r="M477" s="177" t="s">
        <v>561</v>
      </c>
      <c r="O477" s="177"/>
      <c r="Q477" s="167"/>
    </row>
    <row r="478" spans="1:17">
      <c r="A478" s="175"/>
      <c r="B478" s="176"/>
      <c r="C478" s="228" t="s">
        <v>562</v>
      </c>
      <c r="D478" s="229"/>
      <c r="E478" s="178">
        <v>-1.875</v>
      </c>
      <c r="F478" s="179"/>
      <c r="G478" s="180"/>
      <c r="H478" s="181"/>
      <c r="I478" s="182"/>
      <c r="J478" s="181"/>
      <c r="K478" s="182"/>
      <c r="M478" s="177" t="s">
        <v>562</v>
      </c>
      <c r="O478" s="177"/>
      <c r="Q478" s="167"/>
    </row>
    <row r="479" spans="1:17">
      <c r="A479" s="175"/>
      <c r="B479" s="176"/>
      <c r="C479" s="228" t="s">
        <v>563</v>
      </c>
      <c r="D479" s="229"/>
      <c r="E479" s="178">
        <v>0</v>
      </c>
      <c r="F479" s="179"/>
      <c r="G479" s="180"/>
      <c r="H479" s="181"/>
      <c r="I479" s="182"/>
      <c r="J479" s="181"/>
      <c r="K479" s="182"/>
      <c r="M479" s="177" t="s">
        <v>563</v>
      </c>
      <c r="O479" s="177"/>
      <c r="Q479" s="167"/>
    </row>
    <row r="480" spans="1:17">
      <c r="A480" s="175"/>
      <c r="B480" s="176"/>
      <c r="C480" s="228" t="s">
        <v>550</v>
      </c>
      <c r="D480" s="229"/>
      <c r="E480" s="178">
        <v>0.72</v>
      </c>
      <c r="F480" s="179"/>
      <c r="G480" s="180"/>
      <c r="H480" s="181"/>
      <c r="I480" s="182"/>
      <c r="J480" s="181"/>
      <c r="K480" s="182"/>
      <c r="M480" s="177" t="s">
        <v>550</v>
      </c>
      <c r="O480" s="177"/>
      <c r="Q480" s="167"/>
    </row>
    <row r="481" spans="1:17">
      <c r="A481" s="175"/>
      <c r="B481" s="176"/>
      <c r="C481" s="228" t="s">
        <v>564</v>
      </c>
      <c r="D481" s="229"/>
      <c r="E481" s="178">
        <v>1.44</v>
      </c>
      <c r="F481" s="179"/>
      <c r="G481" s="180"/>
      <c r="H481" s="181"/>
      <c r="I481" s="182"/>
      <c r="J481" s="181"/>
      <c r="K481" s="182"/>
      <c r="M481" s="177" t="s">
        <v>564</v>
      </c>
      <c r="O481" s="177"/>
      <c r="Q481" s="167"/>
    </row>
    <row r="482" spans="1:17">
      <c r="A482" s="175"/>
      <c r="B482" s="176"/>
      <c r="C482" s="228" t="s">
        <v>539</v>
      </c>
      <c r="D482" s="229"/>
      <c r="E482" s="178">
        <v>0</v>
      </c>
      <c r="F482" s="179"/>
      <c r="G482" s="180"/>
      <c r="H482" s="181"/>
      <c r="I482" s="182"/>
      <c r="J482" s="181"/>
      <c r="K482" s="182"/>
      <c r="M482" s="177" t="s">
        <v>539</v>
      </c>
      <c r="O482" s="177"/>
      <c r="Q482" s="167"/>
    </row>
    <row r="483" spans="1:17">
      <c r="A483" s="175"/>
      <c r="B483" s="176"/>
      <c r="C483" s="228" t="s">
        <v>553</v>
      </c>
      <c r="D483" s="229"/>
      <c r="E483" s="178">
        <v>1.6519999999999999</v>
      </c>
      <c r="F483" s="179"/>
      <c r="G483" s="180"/>
      <c r="H483" s="181"/>
      <c r="I483" s="182"/>
      <c r="J483" s="181"/>
      <c r="K483" s="182"/>
      <c r="M483" s="177" t="s">
        <v>553</v>
      </c>
      <c r="O483" s="177"/>
      <c r="Q483" s="167"/>
    </row>
    <row r="484" spans="1:17">
      <c r="A484" s="175"/>
      <c r="B484" s="176"/>
      <c r="C484" s="228" t="s">
        <v>565</v>
      </c>
      <c r="D484" s="229"/>
      <c r="E484" s="178">
        <v>0</v>
      </c>
      <c r="F484" s="179"/>
      <c r="G484" s="180"/>
      <c r="H484" s="181"/>
      <c r="I484" s="182"/>
      <c r="J484" s="181"/>
      <c r="K484" s="182"/>
      <c r="M484" s="177" t="s">
        <v>565</v>
      </c>
      <c r="O484" s="177"/>
      <c r="Q484" s="167"/>
    </row>
    <row r="485" spans="1:17">
      <c r="A485" s="175"/>
      <c r="B485" s="176"/>
      <c r="C485" s="228" t="s">
        <v>547</v>
      </c>
      <c r="D485" s="229"/>
      <c r="E485" s="178">
        <v>2.0640000000000001</v>
      </c>
      <c r="F485" s="179"/>
      <c r="G485" s="180"/>
      <c r="H485" s="181"/>
      <c r="I485" s="182"/>
      <c r="J485" s="181"/>
      <c r="K485" s="182"/>
      <c r="M485" s="177" t="s">
        <v>547</v>
      </c>
      <c r="O485" s="177"/>
      <c r="Q485" s="167"/>
    </row>
    <row r="486" spans="1:17">
      <c r="A486" s="175"/>
      <c r="B486" s="176"/>
      <c r="C486" s="228" t="s">
        <v>566</v>
      </c>
      <c r="D486" s="229"/>
      <c r="E486" s="178">
        <v>2.0640000000000001</v>
      </c>
      <c r="F486" s="179"/>
      <c r="G486" s="180"/>
      <c r="H486" s="181"/>
      <c r="I486" s="182"/>
      <c r="J486" s="181"/>
      <c r="K486" s="182"/>
      <c r="M486" s="177" t="s">
        <v>566</v>
      </c>
      <c r="O486" s="177"/>
      <c r="Q486" s="167"/>
    </row>
    <row r="487" spans="1:17">
      <c r="A487" s="175"/>
      <c r="B487" s="176"/>
      <c r="C487" s="228" t="s">
        <v>530</v>
      </c>
      <c r="D487" s="229"/>
      <c r="E487" s="178">
        <v>2.2000000000000002</v>
      </c>
      <c r="F487" s="179"/>
      <c r="G487" s="180"/>
      <c r="H487" s="181"/>
      <c r="I487" s="182"/>
      <c r="J487" s="181"/>
      <c r="K487" s="182"/>
      <c r="M487" s="177" t="s">
        <v>530</v>
      </c>
      <c r="O487" s="177"/>
      <c r="Q487" s="167"/>
    </row>
    <row r="488" spans="1:17">
      <c r="A488" s="175"/>
      <c r="B488" s="176"/>
      <c r="C488" s="228" t="s">
        <v>567</v>
      </c>
      <c r="D488" s="229"/>
      <c r="E488" s="178">
        <v>0</v>
      </c>
      <c r="F488" s="179"/>
      <c r="G488" s="180"/>
      <c r="H488" s="181"/>
      <c r="I488" s="182"/>
      <c r="J488" s="181"/>
      <c r="K488" s="182"/>
      <c r="M488" s="177" t="s">
        <v>567</v>
      </c>
      <c r="O488" s="177"/>
      <c r="Q488" s="167"/>
    </row>
    <row r="489" spans="1:17">
      <c r="A489" s="175"/>
      <c r="B489" s="176"/>
      <c r="C489" s="228" t="s">
        <v>559</v>
      </c>
      <c r="D489" s="229"/>
      <c r="E489" s="178">
        <v>2.0640000000000001</v>
      </c>
      <c r="F489" s="179"/>
      <c r="G489" s="180"/>
      <c r="H489" s="181"/>
      <c r="I489" s="182"/>
      <c r="J489" s="181"/>
      <c r="K489" s="182"/>
      <c r="M489" s="177" t="s">
        <v>559</v>
      </c>
      <c r="O489" s="177"/>
      <c r="Q489" s="167"/>
    </row>
    <row r="490" spans="1:17">
      <c r="A490" s="175"/>
      <c r="B490" s="176"/>
      <c r="C490" s="228" t="s">
        <v>568</v>
      </c>
      <c r="D490" s="229"/>
      <c r="E490" s="178">
        <v>2.0640000000000001</v>
      </c>
      <c r="F490" s="179"/>
      <c r="G490" s="180"/>
      <c r="H490" s="181"/>
      <c r="I490" s="182"/>
      <c r="J490" s="181"/>
      <c r="K490" s="182"/>
      <c r="M490" s="177" t="s">
        <v>568</v>
      </c>
      <c r="O490" s="177"/>
      <c r="Q490" s="167"/>
    </row>
    <row r="491" spans="1:17">
      <c r="A491" s="175"/>
      <c r="B491" s="176"/>
      <c r="C491" s="228" t="s">
        <v>530</v>
      </c>
      <c r="D491" s="229"/>
      <c r="E491" s="178">
        <v>2.2000000000000002</v>
      </c>
      <c r="F491" s="179"/>
      <c r="G491" s="180"/>
      <c r="H491" s="181"/>
      <c r="I491" s="182"/>
      <c r="J491" s="181"/>
      <c r="K491" s="182"/>
      <c r="M491" s="177" t="s">
        <v>530</v>
      </c>
      <c r="O491" s="177"/>
      <c r="Q491" s="167"/>
    </row>
    <row r="492" spans="1:17">
      <c r="A492" s="175"/>
      <c r="B492" s="176"/>
      <c r="C492" s="228" t="s">
        <v>569</v>
      </c>
      <c r="D492" s="229"/>
      <c r="E492" s="178">
        <v>0</v>
      </c>
      <c r="F492" s="179"/>
      <c r="G492" s="180"/>
      <c r="H492" s="181"/>
      <c r="I492" s="182"/>
      <c r="J492" s="181"/>
      <c r="K492" s="182"/>
      <c r="M492" s="177" t="s">
        <v>569</v>
      </c>
      <c r="O492" s="177"/>
      <c r="Q492" s="167"/>
    </row>
    <row r="493" spans="1:17">
      <c r="A493" s="175"/>
      <c r="B493" s="176"/>
      <c r="C493" s="228" t="s">
        <v>570</v>
      </c>
      <c r="D493" s="229"/>
      <c r="E493" s="178">
        <v>2.0640000000000001</v>
      </c>
      <c r="F493" s="179"/>
      <c r="G493" s="180"/>
      <c r="H493" s="181"/>
      <c r="I493" s="182"/>
      <c r="J493" s="181"/>
      <c r="K493" s="182"/>
      <c r="M493" s="177" t="s">
        <v>570</v>
      </c>
      <c r="O493" s="177"/>
      <c r="Q493" s="167"/>
    </row>
    <row r="494" spans="1:17">
      <c r="A494" s="175"/>
      <c r="B494" s="176"/>
      <c r="C494" s="228" t="s">
        <v>566</v>
      </c>
      <c r="D494" s="229"/>
      <c r="E494" s="178">
        <v>2.0640000000000001</v>
      </c>
      <c r="F494" s="179"/>
      <c r="G494" s="180"/>
      <c r="H494" s="181"/>
      <c r="I494" s="182"/>
      <c r="J494" s="181"/>
      <c r="K494" s="182"/>
      <c r="M494" s="177" t="s">
        <v>566</v>
      </c>
      <c r="O494" s="177"/>
      <c r="Q494" s="167"/>
    </row>
    <row r="495" spans="1:17">
      <c r="A495" s="175"/>
      <c r="B495" s="176"/>
      <c r="C495" s="228" t="s">
        <v>571</v>
      </c>
      <c r="D495" s="229"/>
      <c r="E495" s="178">
        <v>6.4329999999999998</v>
      </c>
      <c r="F495" s="179"/>
      <c r="G495" s="180"/>
      <c r="H495" s="181"/>
      <c r="I495" s="182"/>
      <c r="J495" s="181"/>
      <c r="K495" s="182"/>
      <c r="M495" s="177" t="s">
        <v>571</v>
      </c>
      <c r="O495" s="177"/>
      <c r="Q495" s="167"/>
    </row>
    <row r="496" spans="1:17">
      <c r="A496" s="175"/>
      <c r="B496" s="176"/>
      <c r="C496" s="228" t="s">
        <v>572</v>
      </c>
      <c r="D496" s="229"/>
      <c r="E496" s="178">
        <v>-1.875</v>
      </c>
      <c r="F496" s="179"/>
      <c r="G496" s="180"/>
      <c r="H496" s="181"/>
      <c r="I496" s="182"/>
      <c r="J496" s="181"/>
      <c r="K496" s="182"/>
      <c r="M496" s="177" t="s">
        <v>572</v>
      </c>
      <c r="O496" s="177"/>
      <c r="Q496" s="167"/>
    </row>
    <row r="497" spans="1:17">
      <c r="A497" s="175"/>
      <c r="B497" s="176"/>
      <c r="C497" s="228" t="s">
        <v>573</v>
      </c>
      <c r="D497" s="229"/>
      <c r="E497" s="178">
        <v>0</v>
      </c>
      <c r="F497" s="179"/>
      <c r="G497" s="180"/>
      <c r="H497" s="181"/>
      <c r="I497" s="182"/>
      <c r="J497" s="181"/>
      <c r="K497" s="182"/>
      <c r="M497" s="177" t="s">
        <v>573</v>
      </c>
      <c r="O497" s="177"/>
      <c r="Q497" s="167"/>
    </row>
    <row r="498" spans="1:17">
      <c r="A498" s="175"/>
      <c r="B498" s="176"/>
      <c r="C498" s="228" t="s">
        <v>574</v>
      </c>
      <c r="D498" s="229"/>
      <c r="E498" s="178">
        <v>0.72</v>
      </c>
      <c r="F498" s="179"/>
      <c r="G498" s="180"/>
      <c r="H498" s="181"/>
      <c r="I498" s="182"/>
      <c r="J498" s="181"/>
      <c r="K498" s="182"/>
      <c r="M498" s="177" t="s">
        <v>574</v>
      </c>
      <c r="O498" s="177"/>
      <c r="Q498" s="167"/>
    </row>
    <row r="499" spans="1:17">
      <c r="A499" s="175"/>
      <c r="B499" s="176"/>
      <c r="C499" s="228" t="s">
        <v>575</v>
      </c>
      <c r="D499" s="229"/>
      <c r="E499" s="178">
        <v>1.89</v>
      </c>
      <c r="F499" s="179"/>
      <c r="G499" s="180"/>
      <c r="H499" s="181"/>
      <c r="I499" s="182"/>
      <c r="J499" s="181"/>
      <c r="K499" s="182"/>
      <c r="M499" s="177" t="s">
        <v>575</v>
      </c>
      <c r="O499" s="177"/>
      <c r="Q499" s="167"/>
    </row>
    <row r="500" spans="1:17">
      <c r="A500" s="175"/>
      <c r="B500" s="176"/>
      <c r="C500" s="228" t="s">
        <v>539</v>
      </c>
      <c r="D500" s="229"/>
      <c r="E500" s="178">
        <v>0</v>
      </c>
      <c r="F500" s="179"/>
      <c r="G500" s="180"/>
      <c r="H500" s="181"/>
      <c r="I500" s="182"/>
      <c r="J500" s="181"/>
      <c r="K500" s="182"/>
      <c r="M500" s="177" t="s">
        <v>539</v>
      </c>
      <c r="O500" s="177"/>
      <c r="Q500" s="167"/>
    </row>
    <row r="501" spans="1:17">
      <c r="A501" s="175"/>
      <c r="B501" s="176"/>
      <c r="C501" s="228" t="s">
        <v>576</v>
      </c>
      <c r="D501" s="229"/>
      <c r="E501" s="178">
        <v>1.587</v>
      </c>
      <c r="F501" s="179"/>
      <c r="G501" s="180"/>
      <c r="H501" s="181"/>
      <c r="I501" s="182"/>
      <c r="J501" s="181"/>
      <c r="K501" s="182"/>
      <c r="M501" s="177" t="s">
        <v>576</v>
      </c>
      <c r="O501" s="177"/>
      <c r="Q501" s="167"/>
    </row>
    <row r="502" spans="1:17">
      <c r="A502" s="175"/>
      <c r="B502" s="176"/>
      <c r="C502" s="228" t="s">
        <v>577</v>
      </c>
      <c r="D502" s="229"/>
      <c r="E502" s="178">
        <v>0</v>
      </c>
      <c r="F502" s="179"/>
      <c r="G502" s="180"/>
      <c r="H502" s="181"/>
      <c r="I502" s="182"/>
      <c r="J502" s="181"/>
      <c r="K502" s="182"/>
      <c r="M502" s="177" t="s">
        <v>577</v>
      </c>
      <c r="O502" s="177"/>
      <c r="Q502" s="167"/>
    </row>
    <row r="503" spans="1:17">
      <c r="A503" s="175"/>
      <c r="B503" s="176"/>
      <c r="C503" s="228" t="s">
        <v>578</v>
      </c>
      <c r="D503" s="229"/>
      <c r="E503" s="178">
        <v>5.7039999999999997</v>
      </c>
      <c r="F503" s="179"/>
      <c r="G503" s="180"/>
      <c r="H503" s="181"/>
      <c r="I503" s="182"/>
      <c r="J503" s="181"/>
      <c r="K503" s="182"/>
      <c r="M503" s="177" t="s">
        <v>578</v>
      </c>
      <c r="O503" s="177"/>
      <c r="Q503" s="167"/>
    </row>
    <row r="504" spans="1:17">
      <c r="A504" s="175"/>
      <c r="B504" s="176"/>
      <c r="C504" s="228" t="s">
        <v>530</v>
      </c>
      <c r="D504" s="229"/>
      <c r="E504" s="178">
        <v>2.2000000000000002</v>
      </c>
      <c r="F504" s="179"/>
      <c r="G504" s="180"/>
      <c r="H504" s="181"/>
      <c r="I504" s="182"/>
      <c r="J504" s="181"/>
      <c r="K504" s="182"/>
      <c r="M504" s="177" t="s">
        <v>530</v>
      </c>
      <c r="O504" s="177"/>
      <c r="Q504" s="167"/>
    </row>
    <row r="505" spans="1:17">
      <c r="A505" s="175"/>
      <c r="B505" s="176"/>
      <c r="C505" s="228" t="s">
        <v>579</v>
      </c>
      <c r="D505" s="229"/>
      <c r="E505" s="178">
        <v>0</v>
      </c>
      <c r="F505" s="179"/>
      <c r="G505" s="180"/>
      <c r="H505" s="181"/>
      <c r="I505" s="182"/>
      <c r="J505" s="181"/>
      <c r="K505" s="182"/>
      <c r="M505" s="177" t="s">
        <v>579</v>
      </c>
      <c r="O505" s="177"/>
      <c r="Q505" s="167"/>
    </row>
    <row r="506" spans="1:17">
      <c r="A506" s="175"/>
      <c r="B506" s="176"/>
      <c r="C506" s="228" t="s">
        <v>580</v>
      </c>
      <c r="D506" s="229"/>
      <c r="E506" s="178">
        <v>5.7039999999999997</v>
      </c>
      <c r="F506" s="179"/>
      <c r="G506" s="180"/>
      <c r="H506" s="181"/>
      <c r="I506" s="182"/>
      <c r="J506" s="181"/>
      <c r="K506" s="182"/>
      <c r="M506" s="177" t="s">
        <v>580</v>
      </c>
      <c r="O506" s="177"/>
      <c r="Q506" s="167"/>
    </row>
    <row r="507" spans="1:17">
      <c r="A507" s="175"/>
      <c r="B507" s="176"/>
      <c r="C507" s="228" t="s">
        <v>530</v>
      </c>
      <c r="D507" s="229"/>
      <c r="E507" s="178">
        <v>2.2000000000000002</v>
      </c>
      <c r="F507" s="179"/>
      <c r="G507" s="180"/>
      <c r="H507" s="181"/>
      <c r="I507" s="182"/>
      <c r="J507" s="181"/>
      <c r="K507" s="182"/>
      <c r="M507" s="177" t="s">
        <v>530</v>
      </c>
      <c r="O507" s="177"/>
      <c r="Q507" s="167"/>
    </row>
    <row r="508" spans="1:17">
      <c r="A508" s="175"/>
      <c r="B508" s="176"/>
      <c r="C508" s="228" t="s">
        <v>581</v>
      </c>
      <c r="D508" s="229"/>
      <c r="E508" s="178">
        <v>0</v>
      </c>
      <c r="F508" s="179"/>
      <c r="G508" s="180"/>
      <c r="H508" s="181"/>
      <c r="I508" s="182"/>
      <c r="J508" s="181"/>
      <c r="K508" s="182"/>
      <c r="M508" s="177" t="s">
        <v>581</v>
      </c>
      <c r="O508" s="177"/>
      <c r="Q508" s="167"/>
    </row>
    <row r="509" spans="1:17">
      <c r="A509" s="175"/>
      <c r="B509" s="176"/>
      <c r="C509" s="228" t="s">
        <v>582</v>
      </c>
      <c r="D509" s="229"/>
      <c r="E509" s="178">
        <v>4.1280000000000001</v>
      </c>
      <c r="F509" s="179"/>
      <c r="G509" s="180"/>
      <c r="H509" s="181"/>
      <c r="I509" s="182"/>
      <c r="J509" s="181"/>
      <c r="K509" s="182"/>
      <c r="M509" s="177" t="s">
        <v>582</v>
      </c>
      <c r="O509" s="177"/>
      <c r="Q509" s="167"/>
    </row>
    <row r="510" spans="1:17">
      <c r="A510" s="175"/>
      <c r="B510" s="176"/>
      <c r="C510" s="228" t="s">
        <v>583</v>
      </c>
      <c r="D510" s="229"/>
      <c r="E510" s="178">
        <v>6.657</v>
      </c>
      <c r="F510" s="179"/>
      <c r="G510" s="180"/>
      <c r="H510" s="181"/>
      <c r="I510" s="182"/>
      <c r="J510" s="181"/>
      <c r="K510" s="182"/>
      <c r="M510" s="177" t="s">
        <v>583</v>
      </c>
      <c r="O510" s="177"/>
      <c r="Q510" s="167"/>
    </row>
    <row r="511" spans="1:17">
      <c r="A511" s="175"/>
      <c r="B511" s="176"/>
      <c r="C511" s="228" t="s">
        <v>584</v>
      </c>
      <c r="D511" s="229"/>
      <c r="E511" s="178">
        <v>-1.875</v>
      </c>
      <c r="F511" s="179"/>
      <c r="G511" s="180"/>
      <c r="H511" s="181"/>
      <c r="I511" s="182"/>
      <c r="J511" s="181"/>
      <c r="K511" s="182"/>
      <c r="M511" s="177" t="s">
        <v>584</v>
      </c>
      <c r="O511" s="177"/>
      <c r="Q511" s="167"/>
    </row>
    <row r="512" spans="1:17">
      <c r="A512" s="175"/>
      <c r="B512" s="176"/>
      <c r="C512" s="228" t="s">
        <v>585</v>
      </c>
      <c r="D512" s="229"/>
      <c r="E512" s="178">
        <v>0</v>
      </c>
      <c r="F512" s="179"/>
      <c r="G512" s="180"/>
      <c r="H512" s="181"/>
      <c r="I512" s="182"/>
      <c r="J512" s="181"/>
      <c r="K512" s="182"/>
      <c r="M512" s="177" t="s">
        <v>585</v>
      </c>
      <c r="O512" s="177"/>
      <c r="Q512" s="167"/>
    </row>
    <row r="513" spans="1:17">
      <c r="A513" s="175"/>
      <c r="B513" s="176"/>
      <c r="C513" s="228" t="s">
        <v>574</v>
      </c>
      <c r="D513" s="229"/>
      <c r="E513" s="178">
        <v>0.72</v>
      </c>
      <c r="F513" s="179"/>
      <c r="G513" s="180"/>
      <c r="H513" s="181"/>
      <c r="I513" s="182"/>
      <c r="J513" s="181"/>
      <c r="K513" s="182"/>
      <c r="M513" s="177" t="s">
        <v>574</v>
      </c>
      <c r="O513" s="177"/>
      <c r="Q513" s="167"/>
    </row>
    <row r="514" spans="1:17">
      <c r="A514" s="175"/>
      <c r="B514" s="176"/>
      <c r="C514" s="228" t="s">
        <v>586</v>
      </c>
      <c r="D514" s="229"/>
      <c r="E514" s="178">
        <v>2.08</v>
      </c>
      <c r="F514" s="179"/>
      <c r="G514" s="180"/>
      <c r="H514" s="181"/>
      <c r="I514" s="182"/>
      <c r="J514" s="181"/>
      <c r="K514" s="182"/>
      <c r="M514" s="177" t="s">
        <v>586</v>
      </c>
      <c r="O514" s="177"/>
      <c r="Q514" s="167"/>
    </row>
    <row r="515" spans="1:17">
      <c r="A515" s="175"/>
      <c r="B515" s="176"/>
      <c r="C515" s="228" t="s">
        <v>552</v>
      </c>
      <c r="D515" s="229"/>
      <c r="E515" s="178">
        <v>0</v>
      </c>
      <c r="F515" s="179"/>
      <c r="G515" s="180"/>
      <c r="H515" s="181"/>
      <c r="I515" s="182"/>
      <c r="J515" s="181"/>
      <c r="K515" s="182"/>
      <c r="M515" s="177" t="s">
        <v>552</v>
      </c>
      <c r="O515" s="177"/>
      <c r="Q515" s="167"/>
    </row>
    <row r="516" spans="1:17">
      <c r="A516" s="175"/>
      <c r="B516" s="176"/>
      <c r="C516" s="228" t="s">
        <v>587</v>
      </c>
      <c r="D516" s="229"/>
      <c r="E516" s="178">
        <v>1.6910000000000001</v>
      </c>
      <c r="F516" s="179"/>
      <c r="G516" s="180"/>
      <c r="H516" s="181"/>
      <c r="I516" s="182"/>
      <c r="J516" s="181"/>
      <c r="K516" s="182"/>
      <c r="M516" s="177" t="s">
        <v>587</v>
      </c>
      <c r="O516" s="177"/>
      <c r="Q516" s="167"/>
    </row>
    <row r="517" spans="1:17">
      <c r="A517" s="175"/>
      <c r="B517" s="176"/>
      <c r="C517" s="228" t="s">
        <v>588</v>
      </c>
      <c r="D517" s="229"/>
      <c r="E517" s="178">
        <v>0</v>
      </c>
      <c r="F517" s="179"/>
      <c r="G517" s="180"/>
      <c r="H517" s="181"/>
      <c r="I517" s="182"/>
      <c r="J517" s="181"/>
      <c r="K517" s="182"/>
      <c r="M517" s="177" t="s">
        <v>588</v>
      </c>
      <c r="O517" s="177"/>
      <c r="Q517" s="167"/>
    </row>
    <row r="518" spans="1:17">
      <c r="A518" s="175"/>
      <c r="B518" s="176"/>
      <c r="C518" s="228" t="s">
        <v>589</v>
      </c>
      <c r="D518" s="229"/>
      <c r="E518" s="178">
        <v>3.64</v>
      </c>
      <c r="F518" s="179"/>
      <c r="G518" s="180"/>
      <c r="H518" s="181"/>
      <c r="I518" s="182"/>
      <c r="J518" s="181"/>
      <c r="K518" s="182"/>
      <c r="M518" s="177" t="s">
        <v>589</v>
      </c>
      <c r="O518" s="177"/>
      <c r="Q518" s="167"/>
    </row>
    <row r="519" spans="1:17">
      <c r="A519" s="175"/>
      <c r="B519" s="176"/>
      <c r="C519" s="228" t="s">
        <v>530</v>
      </c>
      <c r="D519" s="229"/>
      <c r="E519" s="178">
        <v>2.2000000000000002</v>
      </c>
      <c r="F519" s="179"/>
      <c r="G519" s="180"/>
      <c r="H519" s="181"/>
      <c r="I519" s="182"/>
      <c r="J519" s="181"/>
      <c r="K519" s="182"/>
      <c r="M519" s="177" t="s">
        <v>530</v>
      </c>
      <c r="O519" s="177"/>
      <c r="Q519" s="167"/>
    </row>
    <row r="520" spans="1:17">
      <c r="A520" s="175"/>
      <c r="B520" s="176"/>
      <c r="C520" s="228" t="s">
        <v>546</v>
      </c>
      <c r="D520" s="229"/>
      <c r="E520" s="178">
        <v>2.0640000000000001</v>
      </c>
      <c r="F520" s="179"/>
      <c r="G520" s="180"/>
      <c r="H520" s="181"/>
      <c r="I520" s="182"/>
      <c r="J520" s="181"/>
      <c r="K520" s="182"/>
      <c r="M520" s="177" t="s">
        <v>546</v>
      </c>
      <c r="O520" s="177"/>
      <c r="Q520" s="167"/>
    </row>
    <row r="521" spans="1:17">
      <c r="A521" s="175"/>
      <c r="B521" s="176"/>
      <c r="C521" s="228" t="s">
        <v>590</v>
      </c>
      <c r="D521" s="229"/>
      <c r="E521" s="178">
        <v>0</v>
      </c>
      <c r="F521" s="179"/>
      <c r="G521" s="180"/>
      <c r="H521" s="181"/>
      <c r="I521" s="182"/>
      <c r="J521" s="181"/>
      <c r="K521" s="182"/>
      <c r="M521" s="177" t="s">
        <v>590</v>
      </c>
      <c r="O521" s="177"/>
      <c r="Q521" s="167"/>
    </row>
    <row r="522" spans="1:17">
      <c r="A522" s="175"/>
      <c r="B522" s="176"/>
      <c r="C522" s="228" t="s">
        <v>542</v>
      </c>
      <c r="D522" s="229"/>
      <c r="E522" s="178">
        <v>3.64</v>
      </c>
      <c r="F522" s="179"/>
      <c r="G522" s="180"/>
      <c r="H522" s="181"/>
      <c r="I522" s="182"/>
      <c r="J522" s="181"/>
      <c r="K522" s="182"/>
      <c r="M522" s="177" t="s">
        <v>542</v>
      </c>
      <c r="O522" s="177"/>
      <c r="Q522" s="167"/>
    </row>
    <row r="523" spans="1:17">
      <c r="A523" s="175"/>
      <c r="B523" s="176"/>
      <c r="C523" s="228" t="s">
        <v>546</v>
      </c>
      <c r="D523" s="229"/>
      <c r="E523" s="178">
        <v>2.0640000000000001</v>
      </c>
      <c r="F523" s="179"/>
      <c r="G523" s="180"/>
      <c r="H523" s="181"/>
      <c r="I523" s="182"/>
      <c r="J523" s="181"/>
      <c r="K523" s="182"/>
      <c r="M523" s="177" t="s">
        <v>546</v>
      </c>
      <c r="O523" s="177"/>
      <c r="Q523" s="167"/>
    </row>
    <row r="524" spans="1:17">
      <c r="A524" s="175"/>
      <c r="B524" s="176"/>
      <c r="C524" s="228" t="s">
        <v>530</v>
      </c>
      <c r="D524" s="229"/>
      <c r="E524" s="178">
        <v>2.2000000000000002</v>
      </c>
      <c r="F524" s="179"/>
      <c r="G524" s="180"/>
      <c r="H524" s="181"/>
      <c r="I524" s="182"/>
      <c r="J524" s="181"/>
      <c r="K524" s="182"/>
      <c r="M524" s="177" t="s">
        <v>530</v>
      </c>
      <c r="O524" s="177"/>
      <c r="Q524" s="167"/>
    </row>
    <row r="525" spans="1:17">
      <c r="A525" s="175"/>
      <c r="B525" s="176"/>
      <c r="C525" s="228" t="s">
        <v>591</v>
      </c>
      <c r="D525" s="229"/>
      <c r="E525" s="178">
        <v>0</v>
      </c>
      <c r="F525" s="179"/>
      <c r="G525" s="180"/>
      <c r="H525" s="181"/>
      <c r="I525" s="182"/>
      <c r="J525" s="181"/>
      <c r="K525" s="182"/>
      <c r="M525" s="177" t="s">
        <v>591</v>
      </c>
      <c r="O525" s="177"/>
      <c r="Q525" s="167"/>
    </row>
    <row r="526" spans="1:17">
      <c r="A526" s="175"/>
      <c r="B526" s="176"/>
      <c r="C526" s="228" t="s">
        <v>546</v>
      </c>
      <c r="D526" s="229"/>
      <c r="E526" s="178">
        <v>2.0640000000000001</v>
      </c>
      <c r="F526" s="179"/>
      <c r="G526" s="180"/>
      <c r="H526" s="181"/>
      <c r="I526" s="182"/>
      <c r="J526" s="181"/>
      <c r="K526" s="182"/>
      <c r="M526" s="177" t="s">
        <v>546</v>
      </c>
      <c r="O526" s="177"/>
      <c r="Q526" s="167"/>
    </row>
    <row r="527" spans="1:17">
      <c r="A527" s="175"/>
      <c r="B527" s="176"/>
      <c r="C527" s="228" t="s">
        <v>547</v>
      </c>
      <c r="D527" s="229"/>
      <c r="E527" s="178">
        <v>2.0640000000000001</v>
      </c>
      <c r="F527" s="179"/>
      <c r="G527" s="180"/>
      <c r="H527" s="181"/>
      <c r="I527" s="182"/>
      <c r="J527" s="181"/>
      <c r="K527" s="182"/>
      <c r="M527" s="177" t="s">
        <v>547</v>
      </c>
      <c r="O527" s="177"/>
      <c r="Q527" s="167"/>
    </row>
    <row r="528" spans="1:17">
      <c r="A528" s="175"/>
      <c r="B528" s="176"/>
      <c r="C528" s="228" t="s">
        <v>592</v>
      </c>
      <c r="D528" s="229"/>
      <c r="E528" s="178">
        <v>6.5449999999999999</v>
      </c>
      <c r="F528" s="179"/>
      <c r="G528" s="180"/>
      <c r="H528" s="181"/>
      <c r="I528" s="182"/>
      <c r="J528" s="181"/>
      <c r="K528" s="182"/>
      <c r="M528" s="177" t="s">
        <v>592</v>
      </c>
      <c r="O528" s="177"/>
      <c r="Q528" s="167"/>
    </row>
    <row r="529" spans="1:82">
      <c r="A529" s="175"/>
      <c r="B529" s="176"/>
      <c r="C529" s="228" t="s">
        <v>584</v>
      </c>
      <c r="D529" s="229"/>
      <c r="E529" s="178">
        <v>-1.875</v>
      </c>
      <c r="F529" s="179"/>
      <c r="G529" s="180"/>
      <c r="H529" s="181"/>
      <c r="I529" s="182"/>
      <c r="J529" s="181"/>
      <c r="K529" s="182"/>
      <c r="M529" s="177" t="s">
        <v>584</v>
      </c>
      <c r="O529" s="177"/>
      <c r="Q529" s="167"/>
    </row>
    <row r="530" spans="1:82">
      <c r="A530" s="175"/>
      <c r="B530" s="176"/>
      <c r="C530" s="228" t="s">
        <v>593</v>
      </c>
      <c r="D530" s="229"/>
      <c r="E530" s="178">
        <v>0</v>
      </c>
      <c r="F530" s="179"/>
      <c r="G530" s="180"/>
      <c r="H530" s="181"/>
      <c r="I530" s="182"/>
      <c r="J530" s="181"/>
      <c r="K530" s="182"/>
      <c r="M530" s="177" t="s">
        <v>593</v>
      </c>
      <c r="O530" s="177"/>
      <c r="Q530" s="167"/>
    </row>
    <row r="531" spans="1:82">
      <c r="A531" s="175"/>
      <c r="B531" s="176"/>
      <c r="C531" s="228" t="s">
        <v>574</v>
      </c>
      <c r="D531" s="229"/>
      <c r="E531" s="178">
        <v>0.72</v>
      </c>
      <c r="F531" s="179"/>
      <c r="G531" s="180"/>
      <c r="H531" s="181"/>
      <c r="I531" s="182"/>
      <c r="J531" s="181"/>
      <c r="K531" s="182"/>
      <c r="M531" s="177" t="s">
        <v>574</v>
      </c>
      <c r="O531" s="177"/>
      <c r="Q531" s="167"/>
    </row>
    <row r="532" spans="1:82">
      <c r="A532" s="175"/>
      <c r="B532" s="176"/>
      <c r="C532" s="228" t="s">
        <v>594</v>
      </c>
      <c r="D532" s="229"/>
      <c r="E532" s="178">
        <v>1.76</v>
      </c>
      <c r="F532" s="179"/>
      <c r="G532" s="180"/>
      <c r="H532" s="181"/>
      <c r="I532" s="182"/>
      <c r="J532" s="181"/>
      <c r="K532" s="182"/>
      <c r="M532" s="177" t="s">
        <v>594</v>
      </c>
      <c r="O532" s="177"/>
      <c r="Q532" s="167"/>
    </row>
    <row r="533" spans="1:82">
      <c r="A533" s="175"/>
      <c r="B533" s="176"/>
      <c r="C533" s="228" t="s">
        <v>539</v>
      </c>
      <c r="D533" s="229"/>
      <c r="E533" s="178">
        <v>0</v>
      </c>
      <c r="F533" s="179"/>
      <c r="G533" s="180"/>
      <c r="H533" s="181"/>
      <c r="I533" s="182"/>
      <c r="J533" s="181"/>
      <c r="K533" s="182"/>
      <c r="M533" s="177" t="s">
        <v>539</v>
      </c>
      <c r="O533" s="177"/>
      <c r="Q533" s="167"/>
    </row>
    <row r="534" spans="1:82">
      <c r="A534" s="175"/>
      <c r="B534" s="176"/>
      <c r="C534" s="228" t="s">
        <v>595</v>
      </c>
      <c r="D534" s="229"/>
      <c r="E534" s="178">
        <v>1.639</v>
      </c>
      <c r="F534" s="179"/>
      <c r="G534" s="180"/>
      <c r="H534" s="181"/>
      <c r="I534" s="182"/>
      <c r="J534" s="181"/>
      <c r="K534" s="182"/>
      <c r="M534" s="177" t="s">
        <v>595</v>
      </c>
      <c r="O534" s="177"/>
      <c r="Q534" s="167"/>
    </row>
    <row r="535" spans="1:82">
      <c r="A535" s="175"/>
      <c r="B535" s="176"/>
      <c r="C535" s="228" t="s">
        <v>596</v>
      </c>
      <c r="D535" s="229"/>
      <c r="E535" s="178">
        <v>0</v>
      </c>
      <c r="F535" s="179"/>
      <c r="G535" s="180"/>
      <c r="H535" s="181"/>
      <c r="I535" s="182"/>
      <c r="J535" s="181"/>
      <c r="K535" s="182"/>
      <c r="M535" s="177" t="s">
        <v>596</v>
      </c>
      <c r="O535" s="177"/>
      <c r="Q535" s="167"/>
    </row>
    <row r="536" spans="1:82">
      <c r="A536" s="175"/>
      <c r="B536" s="176"/>
      <c r="C536" s="228" t="s">
        <v>578</v>
      </c>
      <c r="D536" s="229"/>
      <c r="E536" s="178">
        <v>5.7039999999999997</v>
      </c>
      <c r="F536" s="179"/>
      <c r="G536" s="180"/>
      <c r="H536" s="181"/>
      <c r="I536" s="182"/>
      <c r="J536" s="181"/>
      <c r="K536" s="182"/>
      <c r="M536" s="177" t="s">
        <v>578</v>
      </c>
      <c r="O536" s="177"/>
      <c r="Q536" s="167"/>
    </row>
    <row r="537" spans="1:82">
      <c r="A537" s="175"/>
      <c r="B537" s="176"/>
      <c r="C537" s="228" t="s">
        <v>530</v>
      </c>
      <c r="D537" s="229"/>
      <c r="E537" s="178">
        <v>2.2000000000000002</v>
      </c>
      <c r="F537" s="179"/>
      <c r="G537" s="180"/>
      <c r="H537" s="181"/>
      <c r="I537" s="182"/>
      <c r="J537" s="181"/>
      <c r="K537" s="182"/>
      <c r="M537" s="177" t="s">
        <v>530</v>
      </c>
      <c r="O537" s="177"/>
      <c r="Q537" s="167"/>
    </row>
    <row r="538" spans="1:82">
      <c r="A538" s="175"/>
      <c r="B538" s="176"/>
      <c r="C538" s="228" t="s">
        <v>597</v>
      </c>
      <c r="D538" s="229"/>
      <c r="E538" s="178">
        <v>46.2</v>
      </c>
      <c r="F538" s="179"/>
      <c r="G538" s="180"/>
      <c r="H538" s="181"/>
      <c r="I538" s="182"/>
      <c r="J538" s="181"/>
      <c r="K538" s="182"/>
      <c r="M538" s="177" t="s">
        <v>597</v>
      </c>
      <c r="O538" s="177"/>
      <c r="Q538" s="167"/>
    </row>
    <row r="539" spans="1:82">
      <c r="A539" s="175"/>
      <c r="B539" s="176"/>
      <c r="C539" s="228" t="s">
        <v>598</v>
      </c>
      <c r="D539" s="229"/>
      <c r="E539" s="178">
        <v>0</v>
      </c>
      <c r="F539" s="179"/>
      <c r="G539" s="180"/>
      <c r="H539" s="181"/>
      <c r="I539" s="182"/>
      <c r="J539" s="181"/>
      <c r="K539" s="182"/>
      <c r="M539" s="177" t="s">
        <v>598</v>
      </c>
      <c r="O539" s="177"/>
      <c r="Q539" s="167"/>
    </row>
    <row r="540" spans="1:82">
      <c r="A540" s="175"/>
      <c r="B540" s="176"/>
      <c r="C540" s="228" t="s">
        <v>599</v>
      </c>
      <c r="D540" s="229"/>
      <c r="E540" s="178">
        <v>6.12</v>
      </c>
      <c r="F540" s="179"/>
      <c r="G540" s="180"/>
      <c r="H540" s="181"/>
      <c r="I540" s="182"/>
      <c r="J540" s="181"/>
      <c r="K540" s="182"/>
      <c r="M540" s="177" t="s">
        <v>599</v>
      </c>
      <c r="O540" s="177"/>
      <c r="Q540" s="167"/>
    </row>
    <row r="541" spans="1:82">
      <c r="A541" s="175"/>
      <c r="B541" s="176"/>
      <c r="C541" s="228" t="s">
        <v>113</v>
      </c>
      <c r="D541" s="229"/>
      <c r="E541" s="178">
        <v>0</v>
      </c>
      <c r="F541" s="179"/>
      <c r="G541" s="180"/>
      <c r="H541" s="181"/>
      <c r="I541" s="182"/>
      <c r="J541" s="181"/>
      <c r="K541" s="182"/>
      <c r="M541" s="177" t="s">
        <v>113</v>
      </c>
      <c r="O541" s="177"/>
      <c r="Q541" s="167"/>
    </row>
    <row r="542" spans="1:82">
      <c r="A542" s="175"/>
      <c r="B542" s="176"/>
      <c r="C542" s="228" t="s">
        <v>600</v>
      </c>
      <c r="D542" s="229"/>
      <c r="E542" s="178">
        <v>1986.6679999999999</v>
      </c>
      <c r="F542" s="179"/>
      <c r="G542" s="180"/>
      <c r="H542" s="181"/>
      <c r="I542" s="182"/>
      <c r="J542" s="181"/>
      <c r="K542" s="182"/>
      <c r="M542" s="177" t="s">
        <v>600</v>
      </c>
      <c r="O542" s="177"/>
      <c r="Q542" s="167"/>
    </row>
    <row r="543" spans="1:82" ht="22.5">
      <c r="A543" s="168">
        <v>46</v>
      </c>
      <c r="B543" s="169" t="s">
        <v>601</v>
      </c>
      <c r="C543" s="170" t="s">
        <v>602</v>
      </c>
      <c r="D543" s="171" t="s">
        <v>106</v>
      </c>
      <c r="E543" s="172">
        <v>623.04999999999995</v>
      </c>
      <c r="F543" s="207"/>
      <c r="G543" s="173">
        <f>E543*F543</f>
        <v>0</v>
      </c>
      <c r="H543" s="174">
        <v>3.6700000000000001E-3</v>
      </c>
      <c r="I543" s="174">
        <f>E543*H543</f>
        <v>2.2865934999999999</v>
      </c>
      <c r="J543" s="174">
        <v>0</v>
      </c>
      <c r="K543" s="174">
        <f>E543*J543</f>
        <v>0</v>
      </c>
      <c r="Q543" s="167">
        <v>2</v>
      </c>
      <c r="AA543" s="144">
        <v>1</v>
      </c>
      <c r="AB543" s="144">
        <v>1</v>
      </c>
      <c r="AC543" s="144">
        <v>1</v>
      </c>
      <c r="BB543" s="144">
        <v>1</v>
      </c>
      <c r="BC543" s="144">
        <f>IF(BB543=1,G543,0)</f>
        <v>0</v>
      </c>
      <c r="BD543" s="144">
        <f>IF(BB543=2,G543,0)</f>
        <v>0</v>
      </c>
      <c r="BE543" s="144">
        <f>IF(BB543=3,G543,0)</f>
        <v>0</v>
      </c>
      <c r="BF543" s="144">
        <f>IF(BB543=4,G543,0)</f>
        <v>0</v>
      </c>
      <c r="BG543" s="144">
        <f>IF(BB543=5,G543,0)</f>
        <v>0</v>
      </c>
      <c r="CA543" s="144">
        <v>1</v>
      </c>
      <c r="CB543" s="144">
        <v>1</v>
      </c>
      <c r="CC543" s="167"/>
      <c r="CD543" s="167"/>
    </row>
    <row r="544" spans="1:82">
      <c r="A544" s="175"/>
      <c r="B544" s="176"/>
      <c r="C544" s="228" t="s">
        <v>603</v>
      </c>
      <c r="D544" s="229"/>
      <c r="E544" s="178">
        <v>0</v>
      </c>
      <c r="F544" s="179"/>
      <c r="G544" s="180"/>
      <c r="H544" s="181"/>
      <c r="I544" s="182"/>
      <c r="J544" s="181"/>
      <c r="K544" s="182"/>
      <c r="M544" s="177" t="s">
        <v>603</v>
      </c>
      <c r="O544" s="177"/>
      <c r="Q544" s="167"/>
    </row>
    <row r="545" spans="1:17">
      <c r="A545" s="175"/>
      <c r="B545" s="176"/>
      <c r="C545" s="228" t="s">
        <v>107</v>
      </c>
      <c r="D545" s="229"/>
      <c r="E545" s="178">
        <v>0</v>
      </c>
      <c r="F545" s="179"/>
      <c r="G545" s="180"/>
      <c r="H545" s="181"/>
      <c r="I545" s="182"/>
      <c r="J545" s="181"/>
      <c r="K545" s="182"/>
      <c r="M545" s="177" t="s">
        <v>107</v>
      </c>
      <c r="O545" s="177"/>
      <c r="Q545" s="167"/>
    </row>
    <row r="546" spans="1:17">
      <c r="A546" s="175"/>
      <c r="B546" s="176"/>
      <c r="C546" s="228" t="s">
        <v>108</v>
      </c>
      <c r="D546" s="229"/>
      <c r="E546" s="178">
        <v>0.48</v>
      </c>
      <c r="F546" s="179"/>
      <c r="G546" s="180"/>
      <c r="H546" s="181"/>
      <c r="I546" s="182"/>
      <c r="J546" s="181"/>
      <c r="K546" s="182"/>
      <c r="M546" s="177" t="s">
        <v>108</v>
      </c>
      <c r="O546" s="177"/>
      <c r="Q546" s="167"/>
    </row>
    <row r="547" spans="1:17">
      <c r="A547" s="175"/>
      <c r="B547" s="176"/>
      <c r="C547" s="228" t="s">
        <v>109</v>
      </c>
      <c r="D547" s="229"/>
      <c r="E547" s="178">
        <v>1.92</v>
      </c>
      <c r="F547" s="179"/>
      <c r="G547" s="180"/>
      <c r="H547" s="181"/>
      <c r="I547" s="182"/>
      <c r="J547" s="181"/>
      <c r="K547" s="182"/>
      <c r="M547" s="177" t="s">
        <v>109</v>
      </c>
      <c r="O547" s="177"/>
      <c r="Q547" s="167"/>
    </row>
    <row r="548" spans="1:17">
      <c r="A548" s="175"/>
      <c r="B548" s="176"/>
      <c r="C548" s="228" t="s">
        <v>110</v>
      </c>
      <c r="D548" s="229"/>
      <c r="E548" s="178">
        <v>0</v>
      </c>
      <c r="F548" s="179"/>
      <c r="G548" s="180"/>
      <c r="H548" s="181"/>
      <c r="I548" s="182"/>
      <c r="J548" s="181"/>
      <c r="K548" s="182"/>
      <c r="M548" s="177" t="s">
        <v>110</v>
      </c>
      <c r="O548" s="177"/>
      <c r="Q548" s="167"/>
    </row>
    <row r="549" spans="1:17">
      <c r="A549" s="175"/>
      <c r="B549" s="176"/>
      <c r="C549" s="228" t="s">
        <v>111</v>
      </c>
      <c r="D549" s="229"/>
      <c r="E549" s="178">
        <v>5.72</v>
      </c>
      <c r="F549" s="179"/>
      <c r="G549" s="180"/>
      <c r="H549" s="181"/>
      <c r="I549" s="182"/>
      <c r="J549" s="181"/>
      <c r="K549" s="182"/>
      <c r="M549" s="177" t="s">
        <v>111</v>
      </c>
      <c r="O549" s="177"/>
      <c r="Q549" s="167"/>
    </row>
    <row r="550" spans="1:17">
      <c r="A550" s="175"/>
      <c r="B550" s="176"/>
      <c r="C550" s="228" t="s">
        <v>112</v>
      </c>
      <c r="D550" s="229"/>
      <c r="E550" s="178">
        <v>22.88</v>
      </c>
      <c r="F550" s="179"/>
      <c r="G550" s="180"/>
      <c r="H550" s="181"/>
      <c r="I550" s="182"/>
      <c r="J550" s="181"/>
      <c r="K550" s="182"/>
      <c r="M550" s="177" t="s">
        <v>112</v>
      </c>
      <c r="O550" s="177"/>
      <c r="Q550" s="167"/>
    </row>
    <row r="551" spans="1:17">
      <c r="A551" s="175"/>
      <c r="B551" s="176"/>
      <c r="C551" s="228" t="s">
        <v>113</v>
      </c>
      <c r="D551" s="229"/>
      <c r="E551" s="178">
        <v>0</v>
      </c>
      <c r="F551" s="179"/>
      <c r="G551" s="180"/>
      <c r="H551" s="181"/>
      <c r="I551" s="182"/>
      <c r="J551" s="181"/>
      <c r="K551" s="182"/>
      <c r="M551" s="177" t="s">
        <v>113</v>
      </c>
      <c r="O551" s="177"/>
      <c r="Q551" s="167"/>
    </row>
    <row r="552" spans="1:17">
      <c r="A552" s="175"/>
      <c r="B552" s="176"/>
      <c r="C552" s="228" t="s">
        <v>114</v>
      </c>
      <c r="D552" s="229"/>
      <c r="E552" s="178">
        <v>0</v>
      </c>
      <c r="F552" s="179"/>
      <c r="G552" s="180"/>
      <c r="H552" s="181"/>
      <c r="I552" s="182"/>
      <c r="J552" s="181"/>
      <c r="K552" s="182"/>
      <c r="M552" s="177" t="s">
        <v>114</v>
      </c>
      <c r="O552" s="177"/>
      <c r="Q552" s="167"/>
    </row>
    <row r="553" spans="1:17">
      <c r="A553" s="175"/>
      <c r="B553" s="176"/>
      <c r="C553" s="228" t="s">
        <v>115</v>
      </c>
      <c r="D553" s="229"/>
      <c r="E553" s="178">
        <v>0</v>
      </c>
      <c r="F553" s="179"/>
      <c r="G553" s="180"/>
      <c r="H553" s="181"/>
      <c r="I553" s="182"/>
      <c r="J553" s="181"/>
      <c r="K553" s="182"/>
      <c r="M553" s="177" t="s">
        <v>115</v>
      </c>
      <c r="O553" s="177"/>
      <c r="Q553" s="167"/>
    </row>
    <row r="554" spans="1:17">
      <c r="A554" s="175"/>
      <c r="B554" s="176"/>
      <c r="C554" s="228" t="s">
        <v>116</v>
      </c>
      <c r="D554" s="229"/>
      <c r="E554" s="178">
        <v>38.744999999999997</v>
      </c>
      <c r="F554" s="179"/>
      <c r="G554" s="180"/>
      <c r="H554" s="181"/>
      <c r="I554" s="182"/>
      <c r="J554" s="181"/>
      <c r="K554" s="182"/>
      <c r="M554" s="177" t="s">
        <v>116</v>
      </c>
      <c r="O554" s="177"/>
      <c r="Q554" s="167"/>
    </row>
    <row r="555" spans="1:17">
      <c r="A555" s="175"/>
      <c r="B555" s="176"/>
      <c r="C555" s="228" t="s">
        <v>117</v>
      </c>
      <c r="D555" s="229"/>
      <c r="E555" s="178">
        <v>154.97999999999999</v>
      </c>
      <c r="F555" s="179"/>
      <c r="G555" s="180"/>
      <c r="H555" s="181"/>
      <c r="I555" s="182"/>
      <c r="J555" s="181"/>
      <c r="K555" s="182"/>
      <c r="M555" s="177" t="s">
        <v>117</v>
      </c>
      <c r="O555" s="177"/>
      <c r="Q555" s="167"/>
    </row>
    <row r="556" spans="1:17">
      <c r="A556" s="175"/>
      <c r="B556" s="176"/>
      <c r="C556" s="228" t="s">
        <v>604</v>
      </c>
      <c r="D556" s="229"/>
      <c r="E556" s="178">
        <v>224.72499999999999</v>
      </c>
      <c r="F556" s="179"/>
      <c r="G556" s="180"/>
      <c r="H556" s="181"/>
      <c r="I556" s="182"/>
      <c r="J556" s="181"/>
      <c r="K556" s="182"/>
      <c r="M556" s="177" t="s">
        <v>604</v>
      </c>
      <c r="O556" s="177"/>
      <c r="Q556" s="167"/>
    </row>
    <row r="557" spans="1:17">
      <c r="A557" s="175"/>
      <c r="B557" s="176"/>
      <c r="C557" s="228" t="s">
        <v>605</v>
      </c>
      <c r="D557" s="229"/>
      <c r="E557" s="178">
        <v>0</v>
      </c>
      <c r="F557" s="179"/>
      <c r="G557" s="180"/>
      <c r="H557" s="181"/>
      <c r="I557" s="182"/>
      <c r="J557" s="181"/>
      <c r="K557" s="182"/>
      <c r="M557" s="177" t="s">
        <v>605</v>
      </c>
      <c r="O557" s="177"/>
      <c r="Q557" s="167"/>
    </row>
    <row r="558" spans="1:17">
      <c r="A558" s="175"/>
      <c r="B558" s="176"/>
      <c r="C558" s="228" t="s">
        <v>606</v>
      </c>
      <c r="D558" s="229"/>
      <c r="E558" s="178">
        <v>0</v>
      </c>
      <c r="F558" s="179"/>
      <c r="G558" s="180"/>
      <c r="H558" s="181"/>
      <c r="I558" s="182"/>
      <c r="J558" s="181"/>
      <c r="K558" s="182"/>
      <c r="M558" s="177" t="s">
        <v>606</v>
      </c>
      <c r="O558" s="177"/>
      <c r="Q558" s="167"/>
    </row>
    <row r="559" spans="1:17">
      <c r="A559" s="175"/>
      <c r="B559" s="176"/>
      <c r="C559" s="228" t="s">
        <v>607</v>
      </c>
      <c r="D559" s="229"/>
      <c r="E559" s="178">
        <v>34.72</v>
      </c>
      <c r="F559" s="179"/>
      <c r="G559" s="180"/>
      <c r="H559" s="181"/>
      <c r="I559" s="182"/>
      <c r="J559" s="181"/>
      <c r="K559" s="182"/>
      <c r="M559" s="177" t="s">
        <v>607</v>
      </c>
      <c r="O559" s="177"/>
      <c r="Q559" s="167"/>
    </row>
    <row r="560" spans="1:17">
      <c r="A560" s="175"/>
      <c r="B560" s="176"/>
      <c r="C560" s="228" t="s">
        <v>608</v>
      </c>
      <c r="D560" s="229"/>
      <c r="E560" s="178">
        <v>138.88</v>
      </c>
      <c r="F560" s="179"/>
      <c r="G560" s="180"/>
      <c r="H560" s="181"/>
      <c r="I560" s="182"/>
      <c r="J560" s="181"/>
      <c r="K560" s="182"/>
      <c r="M560" s="177" t="s">
        <v>608</v>
      </c>
      <c r="O560" s="177"/>
      <c r="Q560" s="167"/>
    </row>
    <row r="561" spans="1:82">
      <c r="A561" s="183"/>
      <c r="B561" s="184" t="s">
        <v>80</v>
      </c>
      <c r="C561" s="185" t="str">
        <f>CONCATENATE(B186," ",C186)</f>
        <v>61 Upravy povrchů vnitřní</v>
      </c>
      <c r="D561" s="186"/>
      <c r="E561" s="187"/>
      <c r="F561" s="188"/>
      <c r="G561" s="189">
        <f>SUM(G186:G560)</f>
        <v>0</v>
      </c>
      <c r="H561" s="190"/>
      <c r="I561" s="191">
        <f>SUM(I186:I560)</f>
        <v>334.97050935499999</v>
      </c>
      <c r="J561" s="190"/>
      <c r="K561" s="191">
        <f>SUM(K186:K560)</f>
        <v>0</v>
      </c>
      <c r="Q561" s="167">
        <v>4</v>
      </c>
      <c r="BC561" s="192">
        <f>SUM(BC186:BC560)</f>
        <v>0</v>
      </c>
      <c r="BD561" s="192">
        <f>SUM(BD186:BD560)</f>
        <v>0</v>
      </c>
      <c r="BE561" s="192">
        <f>SUM(BE186:BE560)</f>
        <v>0</v>
      </c>
      <c r="BF561" s="192">
        <f>SUM(BF186:BF560)</f>
        <v>0</v>
      </c>
      <c r="BG561" s="192">
        <f>SUM(BG186:BG560)</f>
        <v>0</v>
      </c>
    </row>
    <row r="562" spans="1:82">
      <c r="A562" s="159" t="s">
        <v>78</v>
      </c>
      <c r="B562" s="160" t="s">
        <v>609</v>
      </c>
      <c r="C562" s="161" t="s">
        <v>610</v>
      </c>
      <c r="D562" s="162"/>
      <c r="E562" s="163"/>
      <c r="F562" s="163"/>
      <c r="G562" s="164"/>
      <c r="H562" s="165"/>
      <c r="I562" s="166"/>
      <c r="J562" s="165"/>
      <c r="K562" s="166"/>
      <c r="Q562" s="167">
        <v>1</v>
      </c>
    </row>
    <row r="563" spans="1:82">
      <c r="A563" s="168">
        <v>47</v>
      </c>
      <c r="B563" s="169" t="s">
        <v>611</v>
      </c>
      <c r="C563" s="170" t="s">
        <v>612</v>
      </c>
      <c r="D563" s="171" t="s">
        <v>86</v>
      </c>
      <c r="E563" s="172">
        <v>8.4239999999999995</v>
      </c>
      <c r="F563" s="207"/>
      <c r="G563" s="173">
        <f>E563*F563</f>
        <v>0</v>
      </c>
      <c r="H563" s="174">
        <v>2.5249999999999999</v>
      </c>
      <c r="I563" s="174">
        <f>E563*H563</f>
        <v>21.270599999999998</v>
      </c>
      <c r="J563" s="174">
        <v>0</v>
      </c>
      <c r="K563" s="174">
        <f>E563*J563</f>
        <v>0</v>
      </c>
      <c r="Q563" s="167">
        <v>2</v>
      </c>
      <c r="AA563" s="144">
        <v>1</v>
      </c>
      <c r="AB563" s="144">
        <v>1</v>
      </c>
      <c r="AC563" s="144">
        <v>1</v>
      </c>
      <c r="BB563" s="144">
        <v>1</v>
      </c>
      <c r="BC563" s="144">
        <f>IF(BB563=1,G563,0)</f>
        <v>0</v>
      </c>
      <c r="BD563" s="144">
        <f>IF(BB563=2,G563,0)</f>
        <v>0</v>
      </c>
      <c r="BE563" s="144">
        <f>IF(BB563=3,G563,0)</f>
        <v>0</v>
      </c>
      <c r="BF563" s="144">
        <f>IF(BB563=4,G563,0)</f>
        <v>0</v>
      </c>
      <c r="BG563" s="144">
        <f>IF(BB563=5,G563,0)</f>
        <v>0</v>
      </c>
      <c r="CA563" s="144">
        <v>1</v>
      </c>
      <c r="CB563" s="144">
        <v>1</v>
      </c>
      <c r="CC563" s="167"/>
      <c r="CD563" s="167"/>
    </row>
    <row r="564" spans="1:82">
      <c r="A564" s="175"/>
      <c r="B564" s="176"/>
      <c r="C564" s="228" t="s">
        <v>613</v>
      </c>
      <c r="D564" s="229"/>
      <c r="E564" s="178">
        <v>1.6848000000000001</v>
      </c>
      <c r="F564" s="179"/>
      <c r="G564" s="180"/>
      <c r="H564" s="181"/>
      <c r="I564" s="182"/>
      <c r="J564" s="181"/>
      <c r="K564" s="182"/>
      <c r="M564" s="177" t="s">
        <v>613</v>
      </c>
      <c r="O564" s="177"/>
      <c r="Q564" s="167"/>
    </row>
    <row r="565" spans="1:82">
      <c r="A565" s="175"/>
      <c r="B565" s="176"/>
      <c r="C565" s="228" t="s">
        <v>614</v>
      </c>
      <c r="D565" s="229"/>
      <c r="E565" s="178">
        <v>6.7392000000000003</v>
      </c>
      <c r="F565" s="179"/>
      <c r="G565" s="180"/>
      <c r="H565" s="181"/>
      <c r="I565" s="182"/>
      <c r="J565" s="181"/>
      <c r="K565" s="182"/>
      <c r="M565" s="177" t="s">
        <v>614</v>
      </c>
      <c r="O565" s="177"/>
      <c r="Q565" s="167"/>
    </row>
    <row r="566" spans="1:82">
      <c r="A566" s="183"/>
      <c r="B566" s="184" t="s">
        <v>80</v>
      </c>
      <c r="C566" s="185" t="str">
        <f>CONCATENATE(B562," ",C562)</f>
        <v>63 Podlahy a podlahové konstrukce</v>
      </c>
      <c r="D566" s="186"/>
      <c r="E566" s="187"/>
      <c r="F566" s="188"/>
      <c r="G566" s="189">
        <f>SUM(G562:G565)</f>
        <v>0</v>
      </c>
      <c r="H566" s="190"/>
      <c r="I566" s="191">
        <f>SUM(I562:I565)</f>
        <v>21.270599999999998</v>
      </c>
      <c r="J566" s="190"/>
      <c r="K566" s="191">
        <f>SUM(K562:K565)</f>
        <v>0</v>
      </c>
      <c r="Q566" s="167">
        <v>4</v>
      </c>
      <c r="BC566" s="192">
        <f>SUM(BC562:BC565)</f>
        <v>0</v>
      </c>
      <c r="BD566" s="192">
        <f>SUM(BD562:BD565)</f>
        <v>0</v>
      </c>
      <c r="BE566" s="192">
        <f>SUM(BE562:BE565)</f>
        <v>0</v>
      </c>
      <c r="BF566" s="192">
        <f>SUM(BF562:BF565)</f>
        <v>0</v>
      </c>
      <c r="BG566" s="192">
        <f>SUM(BG562:BG565)</f>
        <v>0</v>
      </c>
    </row>
    <row r="567" spans="1:82">
      <c r="A567" s="159" t="s">
        <v>78</v>
      </c>
      <c r="B567" s="160" t="s">
        <v>615</v>
      </c>
      <c r="C567" s="161" t="s">
        <v>616</v>
      </c>
      <c r="D567" s="162"/>
      <c r="E567" s="163"/>
      <c r="F567" s="163"/>
      <c r="G567" s="164"/>
      <c r="H567" s="165"/>
      <c r="I567" s="166"/>
      <c r="J567" s="165"/>
      <c r="K567" s="166"/>
      <c r="Q567" s="167">
        <v>1</v>
      </c>
    </row>
    <row r="568" spans="1:82">
      <c r="A568" s="204">
        <v>48</v>
      </c>
      <c r="B568" s="169" t="s">
        <v>617</v>
      </c>
      <c r="C568" s="170" t="s">
        <v>618</v>
      </c>
      <c r="D568" s="171" t="s">
        <v>98</v>
      </c>
      <c r="E568" s="252">
        <v>70</v>
      </c>
      <c r="F568" s="207"/>
      <c r="G568" s="173">
        <f>E568*F568</f>
        <v>0</v>
      </c>
      <c r="H568" s="174">
        <v>1.8970000000000001E-2</v>
      </c>
      <c r="I568" s="174">
        <f>E568*H568</f>
        <v>1.3279000000000001</v>
      </c>
      <c r="J568" s="174">
        <v>0</v>
      </c>
      <c r="K568" s="174">
        <f>E568*J568</f>
        <v>0</v>
      </c>
      <c r="Q568" s="167">
        <v>2</v>
      </c>
      <c r="AA568" s="144">
        <v>1</v>
      </c>
      <c r="AB568" s="144">
        <v>1</v>
      </c>
      <c r="AC568" s="144">
        <v>1</v>
      </c>
      <c r="BB568" s="144">
        <v>1</v>
      </c>
      <c r="BC568" s="144">
        <f>IF(BB568=1,G568,0)</f>
        <v>0</v>
      </c>
      <c r="BD568" s="144">
        <f>IF(BB568=2,G568,0)</f>
        <v>0</v>
      </c>
      <c r="BE568" s="144">
        <f>IF(BB568=3,G568,0)</f>
        <v>0</v>
      </c>
      <c r="BF568" s="144">
        <f>IF(BB568=4,G568,0)</f>
        <v>0</v>
      </c>
      <c r="BG568" s="144">
        <f>IF(BB568=5,G568,0)</f>
        <v>0</v>
      </c>
      <c r="CA568" s="144">
        <v>1</v>
      </c>
      <c r="CB568" s="144">
        <v>1</v>
      </c>
      <c r="CC568" s="167"/>
      <c r="CD568" s="167"/>
    </row>
    <row r="569" spans="1:82">
      <c r="A569" s="175"/>
      <c r="B569" s="176"/>
      <c r="C569" s="228" t="s">
        <v>619</v>
      </c>
      <c r="D569" s="229"/>
      <c r="E569" s="178">
        <v>1</v>
      </c>
      <c r="F569" s="179"/>
      <c r="G569" s="180"/>
      <c r="H569" s="181"/>
      <c r="I569" s="182"/>
      <c r="J569" s="181"/>
      <c r="K569" s="182"/>
      <c r="M569" s="177" t="s">
        <v>619</v>
      </c>
      <c r="O569" s="177"/>
      <c r="Q569" s="167"/>
    </row>
    <row r="570" spans="1:82">
      <c r="A570" s="175"/>
      <c r="B570" s="176"/>
      <c r="C570" s="228" t="s">
        <v>620</v>
      </c>
      <c r="D570" s="229"/>
      <c r="E570" s="178">
        <v>4</v>
      </c>
      <c r="F570" s="179"/>
      <c r="G570" s="180"/>
      <c r="H570" s="181"/>
      <c r="I570" s="182"/>
      <c r="J570" s="181"/>
      <c r="K570" s="182"/>
      <c r="M570" s="177" t="s">
        <v>620</v>
      </c>
      <c r="O570" s="177"/>
      <c r="Q570" s="167"/>
    </row>
    <row r="571" spans="1:82">
      <c r="A571" s="175"/>
      <c r="B571" s="176"/>
      <c r="C571" s="235" t="s">
        <v>1712</v>
      </c>
      <c r="D571" s="236"/>
      <c r="E571" s="237">
        <v>65</v>
      </c>
      <c r="F571" s="179"/>
      <c r="G571" s="180"/>
      <c r="H571" s="181"/>
      <c r="I571" s="182"/>
      <c r="J571" s="181"/>
      <c r="K571" s="182"/>
      <c r="M571" s="177"/>
      <c r="O571" s="177"/>
      <c r="Q571" s="167"/>
    </row>
    <row r="572" spans="1:82">
      <c r="A572" s="168">
        <v>49</v>
      </c>
      <c r="B572" s="169" t="s">
        <v>621</v>
      </c>
      <c r="C572" s="170" t="s">
        <v>622</v>
      </c>
      <c r="D572" s="171" t="s">
        <v>98</v>
      </c>
      <c r="E572" s="172">
        <v>115</v>
      </c>
      <c r="F572" s="207"/>
      <c r="G572" s="173">
        <f>E572*F572</f>
        <v>0</v>
      </c>
      <c r="H572" s="174">
        <v>5.4010000000000002E-2</v>
      </c>
      <c r="I572" s="174">
        <f>E572*H572</f>
        <v>6.2111499999999999</v>
      </c>
      <c r="J572" s="174">
        <v>0</v>
      </c>
      <c r="K572" s="174">
        <f>E572*J572</f>
        <v>0</v>
      </c>
      <c r="Q572" s="167">
        <v>2</v>
      </c>
      <c r="AA572" s="144">
        <v>1</v>
      </c>
      <c r="AB572" s="144">
        <v>1</v>
      </c>
      <c r="AC572" s="144">
        <v>1</v>
      </c>
      <c r="BB572" s="144">
        <v>1</v>
      </c>
      <c r="BC572" s="144">
        <f>IF(BB572=1,G572,0)</f>
        <v>0</v>
      </c>
      <c r="BD572" s="144">
        <f>IF(BB572=2,G572,0)</f>
        <v>0</v>
      </c>
      <c r="BE572" s="144">
        <f>IF(BB572=3,G572,0)</f>
        <v>0</v>
      </c>
      <c r="BF572" s="144">
        <f>IF(BB572=4,G572,0)</f>
        <v>0</v>
      </c>
      <c r="BG572" s="144">
        <f>IF(BB572=5,G572,0)</f>
        <v>0</v>
      </c>
      <c r="CA572" s="144">
        <v>1</v>
      </c>
      <c r="CB572" s="144">
        <v>1</v>
      </c>
      <c r="CC572" s="167"/>
      <c r="CD572" s="167"/>
    </row>
    <row r="573" spans="1:82">
      <c r="A573" s="175"/>
      <c r="B573" s="176"/>
      <c r="C573" s="228" t="s">
        <v>623</v>
      </c>
      <c r="D573" s="229"/>
      <c r="E573" s="178">
        <v>0</v>
      </c>
      <c r="F573" s="179"/>
      <c r="G573" s="180"/>
      <c r="H573" s="181"/>
      <c r="I573" s="182"/>
      <c r="J573" s="181"/>
      <c r="K573" s="182"/>
      <c r="M573" s="177" t="s">
        <v>623</v>
      </c>
      <c r="O573" s="177"/>
      <c r="Q573" s="167"/>
    </row>
    <row r="574" spans="1:82">
      <c r="A574" s="175"/>
      <c r="B574" s="176"/>
      <c r="C574" s="228" t="s">
        <v>624</v>
      </c>
      <c r="D574" s="229"/>
      <c r="E574" s="178">
        <v>23</v>
      </c>
      <c r="F574" s="179"/>
      <c r="G574" s="180"/>
      <c r="H574" s="181"/>
      <c r="I574" s="182"/>
      <c r="J574" s="181"/>
      <c r="K574" s="182"/>
      <c r="M574" s="177" t="s">
        <v>624</v>
      </c>
      <c r="O574" s="177"/>
      <c r="Q574" s="167"/>
    </row>
    <row r="575" spans="1:82">
      <c r="A575" s="175"/>
      <c r="B575" s="176"/>
      <c r="C575" s="228" t="s">
        <v>625</v>
      </c>
      <c r="D575" s="229"/>
      <c r="E575" s="178">
        <v>92</v>
      </c>
      <c r="F575" s="179"/>
      <c r="G575" s="180"/>
      <c r="H575" s="181"/>
      <c r="I575" s="182"/>
      <c r="J575" s="181"/>
      <c r="K575" s="182"/>
      <c r="M575" s="177" t="s">
        <v>625</v>
      </c>
      <c r="O575" s="177"/>
      <c r="Q575" s="167"/>
    </row>
    <row r="576" spans="1:82">
      <c r="A576" s="168">
        <v>50</v>
      </c>
      <c r="B576" s="169" t="s">
        <v>626</v>
      </c>
      <c r="C576" s="170" t="s">
        <v>627</v>
      </c>
      <c r="D576" s="171" t="s">
        <v>98</v>
      </c>
      <c r="E576" s="172">
        <v>115</v>
      </c>
      <c r="F576" s="207"/>
      <c r="G576" s="173">
        <f>E576*F576</f>
        <v>0</v>
      </c>
      <c r="H576" s="174">
        <v>0.01</v>
      </c>
      <c r="I576" s="174">
        <f>E576*H576</f>
        <v>1.1500000000000001</v>
      </c>
      <c r="J576" s="174">
        <v>0</v>
      </c>
      <c r="K576" s="174">
        <f>E576*J576</f>
        <v>0</v>
      </c>
      <c r="Q576" s="167">
        <v>2</v>
      </c>
      <c r="AA576" s="144">
        <v>3</v>
      </c>
      <c r="AB576" s="144">
        <v>1</v>
      </c>
      <c r="AC576" s="144">
        <v>55330334</v>
      </c>
      <c r="BB576" s="144">
        <v>1</v>
      </c>
      <c r="BC576" s="144">
        <f>IF(BB576=1,G576,0)</f>
        <v>0</v>
      </c>
      <c r="BD576" s="144">
        <f>IF(BB576=2,G576,0)</f>
        <v>0</v>
      </c>
      <c r="BE576" s="144">
        <f>IF(BB576=3,G576,0)</f>
        <v>0</v>
      </c>
      <c r="BF576" s="144">
        <f>IF(BB576=4,G576,0)</f>
        <v>0</v>
      </c>
      <c r="BG576" s="144">
        <f>IF(BB576=5,G576,0)</f>
        <v>0</v>
      </c>
      <c r="CA576" s="144">
        <v>3</v>
      </c>
      <c r="CB576" s="144">
        <v>1</v>
      </c>
      <c r="CC576" s="167"/>
      <c r="CD576" s="167"/>
    </row>
    <row r="577" spans="1:82">
      <c r="A577" s="168">
        <v>51</v>
      </c>
      <c r="B577" s="169" t="s">
        <v>628</v>
      </c>
      <c r="C577" s="170" t="s">
        <v>629</v>
      </c>
      <c r="D577" s="171" t="s">
        <v>98</v>
      </c>
      <c r="E577" s="172">
        <v>65</v>
      </c>
      <c r="F577" s="172"/>
      <c r="G577" s="173">
        <f>E577*F577</f>
        <v>0</v>
      </c>
      <c r="H577" s="174">
        <v>1.242E-2</v>
      </c>
      <c r="I577" s="174">
        <f>E577*H577</f>
        <v>0.80730000000000002</v>
      </c>
      <c r="J577" s="174">
        <v>0</v>
      </c>
      <c r="K577" s="174">
        <f>E577*J577</f>
        <v>0</v>
      </c>
      <c r="Q577" s="167">
        <v>2</v>
      </c>
      <c r="AA577" s="144">
        <v>3</v>
      </c>
      <c r="AB577" s="144">
        <v>1</v>
      </c>
      <c r="AC577" s="144">
        <v>55330407</v>
      </c>
      <c r="BB577" s="144">
        <v>1</v>
      </c>
      <c r="BC577" s="144">
        <f>IF(BB577=1,G577,0)</f>
        <v>0</v>
      </c>
      <c r="BD577" s="144">
        <f>IF(BB577=2,G577,0)</f>
        <v>0</v>
      </c>
      <c r="BE577" s="144">
        <f>IF(BB577=3,G577,0)</f>
        <v>0</v>
      </c>
      <c r="BF577" s="144">
        <f>IF(BB577=4,G577,0)</f>
        <v>0</v>
      </c>
      <c r="BG577" s="144">
        <f>IF(BB577=5,G577,0)</f>
        <v>0</v>
      </c>
      <c r="CA577" s="144">
        <v>3</v>
      </c>
      <c r="CB577" s="144">
        <v>1</v>
      </c>
      <c r="CC577" s="167"/>
      <c r="CD577" s="167"/>
    </row>
    <row r="578" spans="1:82">
      <c r="A578" s="175"/>
      <c r="B578" s="176"/>
      <c r="C578" s="228" t="s">
        <v>630</v>
      </c>
      <c r="D578" s="229"/>
      <c r="E578" s="178">
        <v>13</v>
      </c>
      <c r="F578" s="179"/>
      <c r="G578" s="180"/>
      <c r="H578" s="181"/>
      <c r="I578" s="182"/>
      <c r="J578" s="181"/>
      <c r="K578" s="182"/>
      <c r="M578" s="177" t="s">
        <v>630</v>
      </c>
      <c r="O578" s="177"/>
      <c r="Q578" s="167"/>
    </row>
    <row r="579" spans="1:82">
      <c r="A579" s="175"/>
      <c r="B579" s="176"/>
      <c r="C579" s="228" t="s">
        <v>631</v>
      </c>
      <c r="D579" s="229"/>
      <c r="E579" s="178">
        <v>52</v>
      </c>
      <c r="F579" s="179"/>
      <c r="G579" s="180"/>
      <c r="H579" s="181"/>
      <c r="I579" s="182"/>
      <c r="J579" s="181"/>
      <c r="K579" s="182"/>
      <c r="M579" s="177" t="s">
        <v>631</v>
      </c>
      <c r="O579" s="177"/>
      <c r="Q579" s="167"/>
    </row>
    <row r="580" spans="1:82">
      <c r="A580" s="168">
        <v>52</v>
      </c>
      <c r="B580" s="169" t="s">
        <v>632</v>
      </c>
      <c r="C580" s="170" t="s">
        <v>633</v>
      </c>
      <c r="D580" s="171" t="s">
        <v>98</v>
      </c>
      <c r="E580" s="172">
        <v>5</v>
      </c>
      <c r="F580" s="207"/>
      <c r="G580" s="173">
        <f>E580*F580</f>
        <v>0</v>
      </c>
      <c r="H580" s="174">
        <v>1.272E-2</v>
      </c>
      <c r="I580" s="174">
        <f>E580*H580</f>
        <v>6.3600000000000004E-2</v>
      </c>
      <c r="J580" s="174">
        <v>0</v>
      </c>
      <c r="K580" s="174">
        <f>E580*J580</f>
        <v>0</v>
      </c>
      <c r="Q580" s="167">
        <v>2</v>
      </c>
      <c r="AA580" s="144">
        <v>3</v>
      </c>
      <c r="AB580" s="144">
        <v>1</v>
      </c>
      <c r="AC580" s="144">
        <v>55330409</v>
      </c>
      <c r="BB580" s="144">
        <v>1</v>
      </c>
      <c r="BC580" s="144">
        <f>IF(BB580=1,G580,0)</f>
        <v>0</v>
      </c>
      <c r="BD580" s="144">
        <f>IF(BB580=2,G580,0)</f>
        <v>0</v>
      </c>
      <c r="BE580" s="144">
        <f>IF(BB580=3,G580,0)</f>
        <v>0</v>
      </c>
      <c r="BF580" s="144">
        <f>IF(BB580=4,G580,0)</f>
        <v>0</v>
      </c>
      <c r="BG580" s="144">
        <f>IF(BB580=5,G580,0)</f>
        <v>0</v>
      </c>
      <c r="CA580" s="144">
        <v>3</v>
      </c>
      <c r="CB580" s="144">
        <v>1</v>
      </c>
      <c r="CC580" s="167"/>
      <c r="CD580" s="167"/>
    </row>
    <row r="581" spans="1:82">
      <c r="A581" s="175"/>
      <c r="B581" s="176"/>
      <c r="C581" s="228" t="s">
        <v>634</v>
      </c>
      <c r="D581" s="229"/>
      <c r="E581" s="178">
        <v>1</v>
      </c>
      <c r="F581" s="179"/>
      <c r="G581" s="180"/>
      <c r="H581" s="181"/>
      <c r="I581" s="182"/>
      <c r="J581" s="181"/>
      <c r="K581" s="182"/>
      <c r="M581" s="177" t="s">
        <v>634</v>
      </c>
      <c r="O581" s="177"/>
      <c r="Q581" s="167"/>
    </row>
    <row r="582" spans="1:82">
      <c r="A582" s="175"/>
      <c r="B582" s="176"/>
      <c r="C582" s="228" t="s">
        <v>620</v>
      </c>
      <c r="D582" s="229"/>
      <c r="E582" s="178">
        <v>4</v>
      </c>
      <c r="F582" s="179"/>
      <c r="G582" s="180"/>
      <c r="H582" s="181"/>
      <c r="I582" s="182"/>
      <c r="J582" s="181"/>
      <c r="K582" s="182"/>
      <c r="M582" s="177" t="s">
        <v>620</v>
      </c>
      <c r="O582" s="177"/>
      <c r="Q582" s="167"/>
    </row>
    <row r="583" spans="1:82">
      <c r="A583" s="183"/>
      <c r="B583" s="184" t="s">
        <v>80</v>
      </c>
      <c r="C583" s="185" t="str">
        <f>CONCATENATE(B567," ",C567)</f>
        <v>64 Výplně otvorů</v>
      </c>
      <c r="D583" s="186"/>
      <c r="E583" s="187"/>
      <c r="F583" s="188"/>
      <c r="G583" s="189">
        <f>SUM(G567:G582)</f>
        <v>0</v>
      </c>
      <c r="H583" s="190"/>
      <c r="I583" s="191">
        <f>SUM(I567:I582)</f>
        <v>9.5599499999999988</v>
      </c>
      <c r="J583" s="190"/>
      <c r="K583" s="191">
        <f>SUM(K567:K582)</f>
        <v>0</v>
      </c>
      <c r="Q583" s="167">
        <v>4</v>
      </c>
      <c r="BC583" s="192">
        <f>SUM(BC567:BC582)</f>
        <v>0</v>
      </c>
      <c r="BD583" s="192">
        <f>SUM(BD567:BD582)</f>
        <v>0</v>
      </c>
      <c r="BE583" s="192">
        <f>SUM(BE567:BE582)</f>
        <v>0</v>
      </c>
      <c r="BF583" s="192">
        <f>SUM(BF567:BF582)</f>
        <v>0</v>
      </c>
      <c r="BG583" s="192">
        <f>SUM(BG567:BG582)</f>
        <v>0</v>
      </c>
    </row>
    <row r="584" spans="1:82">
      <c r="A584" s="159" t="s">
        <v>78</v>
      </c>
      <c r="B584" s="160" t="s">
        <v>635</v>
      </c>
      <c r="C584" s="161" t="s">
        <v>636</v>
      </c>
      <c r="D584" s="162"/>
      <c r="E584" s="163"/>
      <c r="F584" s="163"/>
      <c r="G584" s="164"/>
      <c r="H584" s="165"/>
      <c r="I584" s="166"/>
      <c r="J584" s="165"/>
      <c r="K584" s="166"/>
      <c r="Q584" s="167">
        <v>1</v>
      </c>
    </row>
    <row r="585" spans="1:82" ht="22.5">
      <c r="A585" s="168">
        <v>53</v>
      </c>
      <c r="B585" s="169" t="s">
        <v>637</v>
      </c>
      <c r="C585" s="170" t="s">
        <v>638</v>
      </c>
      <c r="D585" s="171" t="s">
        <v>639</v>
      </c>
      <c r="E585" s="172">
        <v>160</v>
      </c>
      <c r="F585" s="207"/>
      <c r="G585" s="173">
        <f>E585*F585</f>
        <v>0</v>
      </c>
      <c r="H585" s="174">
        <v>0</v>
      </c>
      <c r="I585" s="174">
        <f>E585*H585</f>
        <v>0</v>
      </c>
      <c r="J585" s="174">
        <v>0</v>
      </c>
      <c r="K585" s="174">
        <f>E585*J585</f>
        <v>0</v>
      </c>
      <c r="Q585" s="167">
        <v>2</v>
      </c>
      <c r="AA585" s="144">
        <v>12</v>
      </c>
      <c r="AB585" s="144">
        <v>0</v>
      </c>
      <c r="AC585" s="144">
        <v>3</v>
      </c>
      <c r="BB585" s="144">
        <v>1</v>
      </c>
      <c r="BC585" s="144">
        <f>IF(BB585=1,G585,0)</f>
        <v>0</v>
      </c>
      <c r="BD585" s="144">
        <f>IF(BB585=2,G585,0)</f>
        <v>0</v>
      </c>
      <c r="BE585" s="144">
        <f>IF(BB585=3,G585,0)</f>
        <v>0</v>
      </c>
      <c r="BF585" s="144">
        <f>IF(BB585=4,G585,0)</f>
        <v>0</v>
      </c>
      <c r="BG585" s="144">
        <f>IF(BB585=5,G585,0)</f>
        <v>0</v>
      </c>
      <c r="CA585" s="144">
        <v>12</v>
      </c>
      <c r="CB585" s="144">
        <v>0</v>
      </c>
      <c r="CC585" s="167"/>
      <c r="CD585" s="167"/>
    </row>
    <row r="586" spans="1:82">
      <c r="A586" s="175"/>
      <c r="B586" s="176"/>
      <c r="C586" s="228" t="s">
        <v>640</v>
      </c>
      <c r="D586" s="229"/>
      <c r="E586" s="178">
        <v>32</v>
      </c>
      <c r="F586" s="179"/>
      <c r="G586" s="180"/>
      <c r="H586" s="181"/>
      <c r="I586" s="182"/>
      <c r="J586" s="181"/>
      <c r="K586" s="182"/>
      <c r="M586" s="177" t="s">
        <v>640</v>
      </c>
      <c r="O586" s="177"/>
      <c r="Q586" s="167"/>
    </row>
    <row r="587" spans="1:82">
      <c r="A587" s="175"/>
      <c r="B587" s="176"/>
      <c r="C587" s="228" t="s">
        <v>641</v>
      </c>
      <c r="D587" s="229"/>
      <c r="E587" s="178">
        <v>128</v>
      </c>
      <c r="F587" s="179"/>
      <c r="G587" s="180"/>
      <c r="H587" s="181"/>
      <c r="I587" s="182"/>
      <c r="J587" s="181"/>
      <c r="K587" s="182"/>
      <c r="M587" s="177" t="s">
        <v>641</v>
      </c>
      <c r="O587" s="177"/>
      <c r="Q587" s="167"/>
    </row>
    <row r="588" spans="1:82" ht="22.5">
      <c r="A588" s="168">
        <v>54</v>
      </c>
      <c r="B588" s="169" t="s">
        <v>642</v>
      </c>
      <c r="C588" s="170" t="s">
        <v>643</v>
      </c>
      <c r="D588" s="171" t="s">
        <v>102</v>
      </c>
      <c r="E588" s="172">
        <v>15</v>
      </c>
      <c r="F588" s="207"/>
      <c r="G588" s="173">
        <f>E588*F588</f>
        <v>0</v>
      </c>
      <c r="H588" s="174">
        <v>0</v>
      </c>
      <c r="I588" s="174">
        <f>E588*H588</f>
        <v>0</v>
      </c>
      <c r="J588" s="174">
        <v>0</v>
      </c>
      <c r="K588" s="174">
        <f>E588*J588</f>
        <v>0</v>
      </c>
      <c r="Q588" s="167">
        <v>2</v>
      </c>
      <c r="AA588" s="144">
        <v>12</v>
      </c>
      <c r="AB588" s="144">
        <v>0</v>
      </c>
      <c r="AC588" s="144">
        <v>4</v>
      </c>
      <c r="BB588" s="144">
        <v>1</v>
      </c>
      <c r="BC588" s="144">
        <f>IF(BB588=1,G588,0)</f>
        <v>0</v>
      </c>
      <c r="BD588" s="144">
        <f>IF(BB588=2,G588,0)</f>
        <v>0</v>
      </c>
      <c r="BE588" s="144">
        <f>IF(BB588=3,G588,0)</f>
        <v>0</v>
      </c>
      <c r="BF588" s="144">
        <f>IF(BB588=4,G588,0)</f>
        <v>0</v>
      </c>
      <c r="BG588" s="144">
        <f>IF(BB588=5,G588,0)</f>
        <v>0</v>
      </c>
      <c r="CA588" s="144">
        <v>12</v>
      </c>
      <c r="CB588" s="144">
        <v>0</v>
      </c>
      <c r="CC588" s="167"/>
      <c r="CD588" s="167"/>
    </row>
    <row r="589" spans="1:82" ht="22.5">
      <c r="A589" s="168">
        <v>55</v>
      </c>
      <c r="B589" s="169" t="s">
        <v>644</v>
      </c>
      <c r="C589" s="170" t="s">
        <v>645</v>
      </c>
      <c r="D589" s="171" t="s">
        <v>79</v>
      </c>
      <c r="E589" s="172">
        <v>5</v>
      </c>
      <c r="F589" s="207"/>
      <c r="G589" s="173">
        <f>E589*F589</f>
        <v>0</v>
      </c>
      <c r="H589" s="174">
        <v>0</v>
      </c>
      <c r="I589" s="174">
        <f>E589*H589</f>
        <v>0</v>
      </c>
      <c r="J589" s="174">
        <v>0</v>
      </c>
      <c r="K589" s="174">
        <f>E589*J589</f>
        <v>0</v>
      </c>
      <c r="Q589" s="167">
        <v>2</v>
      </c>
      <c r="AA589" s="144">
        <v>12</v>
      </c>
      <c r="AB589" s="144">
        <v>0</v>
      </c>
      <c r="AC589" s="144">
        <v>5</v>
      </c>
      <c r="BB589" s="144">
        <v>1</v>
      </c>
      <c r="BC589" s="144">
        <f>IF(BB589=1,G589,0)</f>
        <v>0</v>
      </c>
      <c r="BD589" s="144">
        <f>IF(BB589=2,G589,0)</f>
        <v>0</v>
      </c>
      <c r="BE589" s="144">
        <f>IF(BB589=3,G589,0)</f>
        <v>0</v>
      </c>
      <c r="BF589" s="144">
        <f>IF(BB589=4,G589,0)</f>
        <v>0</v>
      </c>
      <c r="BG589" s="144">
        <f>IF(BB589=5,G589,0)</f>
        <v>0</v>
      </c>
      <c r="CA589" s="144">
        <v>12</v>
      </c>
      <c r="CB589" s="144">
        <v>0</v>
      </c>
      <c r="CC589" s="167"/>
      <c r="CD589" s="167"/>
    </row>
    <row r="590" spans="1:82">
      <c r="A590" s="175"/>
      <c r="B590" s="176"/>
      <c r="C590" s="228" t="s">
        <v>646</v>
      </c>
      <c r="D590" s="229"/>
      <c r="E590" s="178">
        <v>1</v>
      </c>
      <c r="F590" s="179"/>
      <c r="G590" s="180"/>
      <c r="H590" s="181"/>
      <c r="I590" s="182"/>
      <c r="J590" s="181"/>
      <c r="K590" s="182"/>
      <c r="M590" s="177" t="s">
        <v>646</v>
      </c>
      <c r="O590" s="177"/>
      <c r="Q590" s="167"/>
    </row>
    <row r="591" spans="1:82">
      <c r="A591" s="175"/>
      <c r="B591" s="176"/>
      <c r="C591" s="228" t="s">
        <v>647</v>
      </c>
      <c r="D591" s="229"/>
      <c r="E591" s="178">
        <v>4</v>
      </c>
      <c r="F591" s="179"/>
      <c r="G591" s="180"/>
      <c r="H591" s="181"/>
      <c r="I591" s="182"/>
      <c r="J591" s="181"/>
      <c r="K591" s="182"/>
      <c r="M591" s="177" t="s">
        <v>647</v>
      </c>
      <c r="O591" s="177"/>
      <c r="Q591" s="167"/>
    </row>
    <row r="592" spans="1:82" ht="24" customHeight="1">
      <c r="A592" s="253">
        <v>56</v>
      </c>
      <c r="B592" s="169" t="s">
        <v>648</v>
      </c>
      <c r="C592" s="251" t="s">
        <v>1718</v>
      </c>
      <c r="D592" s="171" t="s">
        <v>102</v>
      </c>
      <c r="E592" s="172">
        <v>15</v>
      </c>
      <c r="F592" s="207"/>
      <c r="G592" s="173">
        <f>E592*F592</f>
        <v>0</v>
      </c>
      <c r="H592" s="174">
        <v>0</v>
      </c>
      <c r="I592" s="174">
        <f>E592*H592</f>
        <v>0</v>
      </c>
      <c r="J592" s="174">
        <v>0</v>
      </c>
      <c r="K592" s="174">
        <f>E592*J592</f>
        <v>0</v>
      </c>
      <c r="Q592" s="167">
        <v>2</v>
      </c>
      <c r="AA592" s="144">
        <v>12</v>
      </c>
      <c r="AB592" s="144">
        <v>0</v>
      </c>
      <c r="AC592" s="144">
        <v>6</v>
      </c>
      <c r="BB592" s="144">
        <v>1</v>
      </c>
      <c r="BC592" s="144">
        <f>IF(BB592=1,G592,0)</f>
        <v>0</v>
      </c>
      <c r="BD592" s="144">
        <f>IF(BB592=2,G592,0)</f>
        <v>0</v>
      </c>
      <c r="BE592" s="144">
        <f>IF(BB592=3,G592,0)</f>
        <v>0</v>
      </c>
      <c r="BF592" s="144">
        <f>IF(BB592=4,G592,0)</f>
        <v>0</v>
      </c>
      <c r="BG592" s="144">
        <f>IF(BB592=5,G592,0)</f>
        <v>0</v>
      </c>
      <c r="CA592" s="144">
        <v>12</v>
      </c>
      <c r="CB592" s="144">
        <v>0</v>
      </c>
      <c r="CC592" s="167"/>
      <c r="CD592" s="167"/>
    </row>
    <row r="593" spans="1:82">
      <c r="A593" s="183"/>
      <c r="B593" s="184" t="s">
        <v>80</v>
      </c>
      <c r="C593" s="185" t="str">
        <f>CONCATENATE(B584," ",C584)</f>
        <v>924 Ostatní práce</v>
      </c>
      <c r="D593" s="186"/>
      <c r="E593" s="187"/>
      <c r="F593" s="188"/>
      <c r="G593" s="189">
        <f>SUM(G584:G592)</f>
        <v>0</v>
      </c>
      <c r="H593" s="190"/>
      <c r="I593" s="191">
        <f>SUM(I584:I592)</f>
        <v>0</v>
      </c>
      <c r="J593" s="190"/>
      <c r="K593" s="191">
        <f>SUM(K584:K592)</f>
        <v>0</v>
      </c>
      <c r="Q593" s="167">
        <v>4</v>
      </c>
      <c r="BC593" s="192">
        <f>SUM(BC584:BC592)</f>
        <v>0</v>
      </c>
      <c r="BD593" s="192">
        <f>SUM(BD584:BD592)</f>
        <v>0</v>
      </c>
      <c r="BE593" s="192">
        <f>SUM(BE584:BE592)</f>
        <v>0</v>
      </c>
      <c r="BF593" s="192">
        <f>SUM(BF584:BF592)</f>
        <v>0</v>
      </c>
      <c r="BG593" s="192">
        <f>SUM(BG584:BG592)</f>
        <v>0</v>
      </c>
    </row>
    <row r="594" spans="1:82">
      <c r="A594" s="159" t="s">
        <v>78</v>
      </c>
      <c r="B594" s="160" t="s">
        <v>649</v>
      </c>
      <c r="C594" s="161" t="s">
        <v>650</v>
      </c>
      <c r="D594" s="162"/>
      <c r="E594" s="163"/>
      <c r="F594" s="163"/>
      <c r="G594" s="164"/>
      <c r="H594" s="165"/>
      <c r="I594" s="166"/>
      <c r="J594" s="165"/>
      <c r="K594" s="166"/>
      <c r="Q594" s="167">
        <v>1</v>
      </c>
    </row>
    <row r="595" spans="1:82">
      <c r="A595" s="168">
        <v>57</v>
      </c>
      <c r="B595" s="169" t="s">
        <v>651</v>
      </c>
      <c r="C595" s="170" t="s">
        <v>652</v>
      </c>
      <c r="D595" s="171" t="s">
        <v>106</v>
      </c>
      <c r="E595" s="172">
        <v>138.75</v>
      </c>
      <c r="F595" s="207"/>
      <c r="G595" s="173">
        <f>E595*F595</f>
        <v>0</v>
      </c>
      <c r="H595" s="174">
        <v>2.426E-2</v>
      </c>
      <c r="I595" s="174">
        <f>E595*H595</f>
        <v>3.3660749999999999</v>
      </c>
      <c r="J595" s="174">
        <v>0</v>
      </c>
      <c r="K595" s="174">
        <f>E595*J595</f>
        <v>0</v>
      </c>
      <c r="Q595" s="167">
        <v>2</v>
      </c>
      <c r="AA595" s="144">
        <v>1</v>
      </c>
      <c r="AB595" s="144">
        <v>1</v>
      </c>
      <c r="AC595" s="144">
        <v>1</v>
      </c>
      <c r="BB595" s="144">
        <v>1</v>
      </c>
      <c r="BC595" s="144">
        <f>IF(BB595=1,G595,0)</f>
        <v>0</v>
      </c>
      <c r="BD595" s="144">
        <f>IF(BB595=2,G595,0)</f>
        <v>0</v>
      </c>
      <c r="BE595" s="144">
        <f>IF(BB595=3,G595,0)</f>
        <v>0</v>
      </c>
      <c r="BF595" s="144">
        <f>IF(BB595=4,G595,0)</f>
        <v>0</v>
      </c>
      <c r="BG595" s="144">
        <f>IF(BB595=5,G595,0)</f>
        <v>0</v>
      </c>
      <c r="CA595" s="144">
        <v>1</v>
      </c>
      <c r="CB595" s="144">
        <v>1</v>
      </c>
      <c r="CC595" s="167"/>
      <c r="CD595" s="167"/>
    </row>
    <row r="596" spans="1:82">
      <c r="A596" s="175"/>
      <c r="B596" s="176"/>
      <c r="C596" s="228" t="s">
        <v>653</v>
      </c>
      <c r="D596" s="229"/>
      <c r="E596" s="178">
        <v>138.75</v>
      </c>
      <c r="F596" s="179"/>
      <c r="G596" s="180"/>
      <c r="H596" s="181"/>
      <c r="I596" s="182"/>
      <c r="J596" s="181"/>
      <c r="K596" s="182"/>
      <c r="M596" s="177" t="s">
        <v>653</v>
      </c>
      <c r="O596" s="177"/>
      <c r="Q596" s="167"/>
    </row>
    <row r="597" spans="1:82">
      <c r="A597" s="168">
        <v>58</v>
      </c>
      <c r="B597" s="169" t="s">
        <v>654</v>
      </c>
      <c r="C597" s="170" t="s">
        <v>655</v>
      </c>
      <c r="D597" s="171" t="s">
        <v>106</v>
      </c>
      <c r="E597" s="172">
        <v>415.5</v>
      </c>
      <c r="F597" s="207"/>
      <c r="G597" s="173">
        <f>E597*F597</f>
        <v>0</v>
      </c>
      <c r="H597" s="174">
        <v>1.0200000000000001E-3</v>
      </c>
      <c r="I597" s="174">
        <f>E597*H597</f>
        <v>0.42381000000000002</v>
      </c>
      <c r="J597" s="174">
        <v>0</v>
      </c>
      <c r="K597" s="174">
        <f>E597*J597</f>
        <v>0</v>
      </c>
      <c r="Q597" s="167">
        <v>2</v>
      </c>
      <c r="AA597" s="144">
        <v>1</v>
      </c>
      <c r="AB597" s="144">
        <v>1</v>
      </c>
      <c r="AC597" s="144">
        <v>1</v>
      </c>
      <c r="BB597" s="144">
        <v>1</v>
      </c>
      <c r="BC597" s="144">
        <f>IF(BB597=1,G597,0)</f>
        <v>0</v>
      </c>
      <c r="BD597" s="144">
        <f>IF(BB597=2,G597,0)</f>
        <v>0</v>
      </c>
      <c r="BE597" s="144">
        <f>IF(BB597=3,G597,0)</f>
        <v>0</v>
      </c>
      <c r="BF597" s="144">
        <f>IF(BB597=4,G597,0)</f>
        <v>0</v>
      </c>
      <c r="BG597" s="144">
        <f>IF(BB597=5,G597,0)</f>
        <v>0</v>
      </c>
      <c r="CA597" s="144">
        <v>1</v>
      </c>
      <c r="CB597" s="144">
        <v>1</v>
      </c>
      <c r="CC597" s="167"/>
      <c r="CD597" s="167"/>
    </row>
    <row r="598" spans="1:82">
      <c r="A598" s="175"/>
      <c r="B598" s="176"/>
      <c r="C598" s="228" t="s">
        <v>656</v>
      </c>
      <c r="D598" s="229"/>
      <c r="E598" s="178">
        <v>415.5</v>
      </c>
      <c r="F598" s="179"/>
      <c r="G598" s="180"/>
      <c r="H598" s="181"/>
      <c r="I598" s="182"/>
      <c r="J598" s="181"/>
      <c r="K598" s="182"/>
      <c r="M598" s="177" t="s">
        <v>656</v>
      </c>
      <c r="O598" s="177"/>
      <c r="Q598" s="167"/>
    </row>
    <row r="599" spans="1:82">
      <c r="A599" s="168">
        <v>59</v>
      </c>
      <c r="B599" s="169" t="s">
        <v>657</v>
      </c>
      <c r="C599" s="170" t="s">
        <v>658</v>
      </c>
      <c r="D599" s="171" t="s">
        <v>106</v>
      </c>
      <c r="E599" s="172">
        <v>138.75</v>
      </c>
      <c r="F599" s="207"/>
      <c r="G599" s="173">
        <f>E599*F599</f>
        <v>0</v>
      </c>
      <c r="H599" s="174">
        <v>0</v>
      </c>
      <c r="I599" s="174">
        <f>E599*H599</f>
        <v>0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1</v>
      </c>
      <c r="AC599" s="144">
        <v>1</v>
      </c>
      <c r="BB599" s="144">
        <v>1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1</v>
      </c>
      <c r="CC599" s="167"/>
      <c r="CD599" s="167"/>
    </row>
    <row r="600" spans="1:82">
      <c r="A600" s="168">
        <v>60</v>
      </c>
      <c r="B600" s="169" t="s">
        <v>659</v>
      </c>
      <c r="C600" s="170" t="s">
        <v>660</v>
      </c>
      <c r="D600" s="171" t="s">
        <v>106</v>
      </c>
      <c r="E600" s="172">
        <v>15</v>
      </c>
      <c r="F600" s="207"/>
      <c r="G600" s="173">
        <f>E600*F600</f>
        <v>0</v>
      </c>
      <c r="H600" s="174">
        <v>1.58E-3</v>
      </c>
      <c r="I600" s="174">
        <f>E600*H600</f>
        <v>2.3699999999999999E-2</v>
      </c>
      <c r="J600" s="174">
        <v>0</v>
      </c>
      <c r="K600" s="174">
        <f>E600*J600</f>
        <v>0</v>
      </c>
      <c r="Q600" s="167">
        <v>2</v>
      </c>
      <c r="AA600" s="144">
        <v>1</v>
      </c>
      <c r="AB600" s="144">
        <v>1</v>
      </c>
      <c r="AC600" s="144">
        <v>1</v>
      </c>
      <c r="BB600" s="144">
        <v>1</v>
      </c>
      <c r="BC600" s="144">
        <f>IF(BB600=1,G600,0)</f>
        <v>0</v>
      </c>
      <c r="BD600" s="144">
        <f>IF(BB600=2,G600,0)</f>
        <v>0</v>
      </c>
      <c r="BE600" s="144">
        <f>IF(BB600=3,G600,0)</f>
        <v>0</v>
      </c>
      <c r="BF600" s="144">
        <f>IF(BB600=4,G600,0)</f>
        <v>0</v>
      </c>
      <c r="BG600" s="144">
        <f>IF(BB600=5,G600,0)</f>
        <v>0</v>
      </c>
      <c r="CA600" s="144">
        <v>1</v>
      </c>
      <c r="CB600" s="144">
        <v>1</v>
      </c>
      <c r="CC600" s="167"/>
      <c r="CD600" s="167"/>
    </row>
    <row r="601" spans="1:82">
      <c r="A601" s="175"/>
      <c r="B601" s="176"/>
      <c r="C601" s="228" t="s">
        <v>661</v>
      </c>
      <c r="D601" s="229"/>
      <c r="E601" s="178">
        <v>15</v>
      </c>
      <c r="F601" s="179"/>
      <c r="G601" s="180"/>
      <c r="H601" s="181"/>
      <c r="I601" s="182"/>
      <c r="J601" s="181"/>
      <c r="K601" s="182"/>
      <c r="M601" s="177" t="s">
        <v>661</v>
      </c>
      <c r="O601" s="177"/>
      <c r="Q601" s="167"/>
    </row>
    <row r="602" spans="1:82">
      <c r="A602" s="168">
        <v>61</v>
      </c>
      <c r="B602" s="169" t="s">
        <v>662</v>
      </c>
      <c r="C602" s="170" t="s">
        <v>663</v>
      </c>
      <c r="D602" s="171" t="s">
        <v>191</v>
      </c>
      <c r="E602" s="172">
        <v>55.5</v>
      </c>
      <c r="F602" s="207"/>
      <c r="G602" s="173">
        <f>E602*F602</f>
        <v>0</v>
      </c>
      <c r="H602" s="174">
        <v>0</v>
      </c>
      <c r="I602" s="174">
        <f>E602*H602</f>
        <v>0</v>
      </c>
      <c r="J602" s="174">
        <v>0</v>
      </c>
      <c r="K602" s="174">
        <f>E602*J602</f>
        <v>0</v>
      </c>
      <c r="Q602" s="167">
        <v>2</v>
      </c>
      <c r="AA602" s="144">
        <v>1</v>
      </c>
      <c r="AB602" s="144">
        <v>1</v>
      </c>
      <c r="AC602" s="144">
        <v>1</v>
      </c>
      <c r="BB602" s="144">
        <v>1</v>
      </c>
      <c r="BC602" s="144">
        <f>IF(BB602=1,G602,0)</f>
        <v>0</v>
      </c>
      <c r="BD602" s="144">
        <f>IF(BB602=2,G602,0)</f>
        <v>0</v>
      </c>
      <c r="BE602" s="144">
        <f>IF(BB602=3,G602,0)</f>
        <v>0</v>
      </c>
      <c r="BF602" s="144">
        <f>IF(BB602=4,G602,0)</f>
        <v>0</v>
      </c>
      <c r="BG602" s="144">
        <f>IF(BB602=5,G602,0)</f>
        <v>0</v>
      </c>
      <c r="CA602" s="144">
        <v>1</v>
      </c>
      <c r="CB602" s="144">
        <v>1</v>
      </c>
      <c r="CC602" s="167"/>
      <c r="CD602" s="167"/>
    </row>
    <row r="603" spans="1:82">
      <c r="A603" s="175"/>
      <c r="B603" s="176"/>
      <c r="C603" s="228" t="s">
        <v>664</v>
      </c>
      <c r="D603" s="229"/>
      <c r="E603" s="178">
        <v>55.5</v>
      </c>
      <c r="F603" s="179"/>
      <c r="G603" s="180"/>
      <c r="H603" s="181"/>
      <c r="I603" s="182"/>
      <c r="J603" s="181"/>
      <c r="K603" s="182"/>
      <c r="M603" s="177" t="s">
        <v>664</v>
      </c>
      <c r="O603" s="177"/>
      <c r="Q603" s="167"/>
    </row>
    <row r="604" spans="1:82">
      <c r="A604" s="168">
        <v>62</v>
      </c>
      <c r="B604" s="169" t="s">
        <v>665</v>
      </c>
      <c r="C604" s="170" t="s">
        <v>666</v>
      </c>
      <c r="D604" s="171" t="s">
        <v>191</v>
      </c>
      <c r="E604" s="172">
        <v>1665</v>
      </c>
      <c r="F604" s="207"/>
      <c r="G604" s="173">
        <f>E604*F604</f>
        <v>0</v>
      </c>
      <c r="H604" s="174">
        <v>0</v>
      </c>
      <c r="I604" s="174">
        <f>E604*H604</f>
        <v>0</v>
      </c>
      <c r="J604" s="174">
        <v>0</v>
      </c>
      <c r="K604" s="174">
        <f>E604*J604</f>
        <v>0</v>
      </c>
      <c r="Q604" s="167">
        <v>2</v>
      </c>
      <c r="AA604" s="144">
        <v>1</v>
      </c>
      <c r="AB604" s="144">
        <v>1</v>
      </c>
      <c r="AC604" s="144">
        <v>1</v>
      </c>
      <c r="BB604" s="144">
        <v>1</v>
      </c>
      <c r="BC604" s="144">
        <f>IF(BB604=1,G604,0)</f>
        <v>0</v>
      </c>
      <c r="BD604" s="144">
        <f>IF(BB604=2,G604,0)</f>
        <v>0</v>
      </c>
      <c r="BE604" s="144">
        <f>IF(BB604=3,G604,0)</f>
        <v>0</v>
      </c>
      <c r="BF604" s="144">
        <f>IF(BB604=4,G604,0)</f>
        <v>0</v>
      </c>
      <c r="BG604" s="144">
        <f>IF(BB604=5,G604,0)</f>
        <v>0</v>
      </c>
      <c r="CA604" s="144">
        <v>1</v>
      </c>
      <c r="CB604" s="144">
        <v>1</v>
      </c>
      <c r="CC604" s="167"/>
      <c r="CD604" s="167"/>
    </row>
    <row r="605" spans="1:82">
      <c r="A605" s="175"/>
      <c r="B605" s="176"/>
      <c r="C605" s="228" t="s">
        <v>667</v>
      </c>
      <c r="D605" s="229"/>
      <c r="E605" s="178">
        <v>1665</v>
      </c>
      <c r="F605" s="179"/>
      <c r="G605" s="180"/>
      <c r="H605" s="181"/>
      <c r="I605" s="182"/>
      <c r="J605" s="181"/>
      <c r="K605" s="182"/>
      <c r="M605" s="177" t="s">
        <v>667</v>
      </c>
      <c r="O605" s="177"/>
      <c r="Q605" s="167"/>
    </row>
    <row r="606" spans="1:82">
      <c r="A606" s="168">
        <v>63</v>
      </c>
      <c r="B606" s="169" t="s">
        <v>668</v>
      </c>
      <c r="C606" s="170" t="s">
        <v>669</v>
      </c>
      <c r="D606" s="171" t="s">
        <v>191</v>
      </c>
      <c r="E606" s="172">
        <v>55.5</v>
      </c>
      <c r="F606" s="207"/>
      <c r="G606" s="173">
        <f>E606*F606</f>
        <v>0</v>
      </c>
      <c r="H606" s="174">
        <v>0</v>
      </c>
      <c r="I606" s="174">
        <f>E606*H606</f>
        <v>0</v>
      </c>
      <c r="J606" s="174">
        <v>0</v>
      </c>
      <c r="K606" s="174">
        <f>E606*J606</f>
        <v>0</v>
      </c>
      <c r="Q606" s="167">
        <v>2</v>
      </c>
      <c r="AA606" s="144">
        <v>1</v>
      </c>
      <c r="AB606" s="144">
        <v>1</v>
      </c>
      <c r="AC606" s="144">
        <v>1</v>
      </c>
      <c r="BB606" s="144">
        <v>1</v>
      </c>
      <c r="BC606" s="144">
        <f>IF(BB606=1,G606,0)</f>
        <v>0</v>
      </c>
      <c r="BD606" s="144">
        <f>IF(BB606=2,G606,0)</f>
        <v>0</v>
      </c>
      <c r="BE606" s="144">
        <f>IF(BB606=3,G606,0)</f>
        <v>0</v>
      </c>
      <c r="BF606" s="144">
        <f>IF(BB606=4,G606,0)</f>
        <v>0</v>
      </c>
      <c r="BG606" s="144">
        <f>IF(BB606=5,G606,0)</f>
        <v>0</v>
      </c>
      <c r="CA606" s="144">
        <v>1</v>
      </c>
      <c r="CB606" s="144">
        <v>1</v>
      </c>
      <c r="CC606" s="167"/>
      <c r="CD606" s="167"/>
    </row>
    <row r="607" spans="1:82" ht="22.5">
      <c r="A607" s="168">
        <v>64</v>
      </c>
      <c r="B607" s="169" t="s">
        <v>670</v>
      </c>
      <c r="C607" s="170" t="s">
        <v>671</v>
      </c>
      <c r="D607" s="171" t="s">
        <v>79</v>
      </c>
      <c r="E607" s="172">
        <v>7</v>
      </c>
      <c r="F607" s="207"/>
      <c r="G607" s="173">
        <f>E607*F607</f>
        <v>0</v>
      </c>
      <c r="H607" s="174">
        <v>0</v>
      </c>
      <c r="I607" s="174">
        <f>E607*H607</f>
        <v>0</v>
      </c>
      <c r="J607" s="174">
        <v>0</v>
      </c>
      <c r="K607" s="174">
        <f>E607*J607</f>
        <v>0</v>
      </c>
      <c r="Q607" s="167">
        <v>2</v>
      </c>
      <c r="AA607" s="144">
        <v>12</v>
      </c>
      <c r="AB607" s="144">
        <v>0</v>
      </c>
      <c r="AC607" s="144">
        <v>215</v>
      </c>
      <c r="BB607" s="144">
        <v>1</v>
      </c>
      <c r="BC607" s="144">
        <f>IF(BB607=1,G607,0)</f>
        <v>0</v>
      </c>
      <c r="BD607" s="144">
        <f>IF(BB607=2,G607,0)</f>
        <v>0</v>
      </c>
      <c r="BE607" s="144">
        <f>IF(BB607=3,G607,0)</f>
        <v>0</v>
      </c>
      <c r="BF607" s="144">
        <f>IF(BB607=4,G607,0)</f>
        <v>0</v>
      </c>
      <c r="BG607" s="144">
        <f>IF(BB607=5,G607,0)</f>
        <v>0</v>
      </c>
      <c r="CA607" s="144">
        <v>12</v>
      </c>
      <c r="CB607" s="144">
        <v>0</v>
      </c>
      <c r="CC607" s="167"/>
      <c r="CD607" s="167"/>
    </row>
    <row r="608" spans="1:82">
      <c r="A608" s="175"/>
      <c r="B608" s="176"/>
      <c r="C608" s="228" t="s">
        <v>672</v>
      </c>
      <c r="D608" s="229"/>
      <c r="E608" s="178">
        <v>0</v>
      </c>
      <c r="F608" s="179"/>
      <c r="G608" s="180"/>
      <c r="H608" s="181"/>
      <c r="I608" s="182"/>
      <c r="J608" s="181"/>
      <c r="K608" s="182"/>
      <c r="M608" s="177" t="s">
        <v>672</v>
      </c>
      <c r="O608" s="177"/>
      <c r="Q608" s="167"/>
    </row>
    <row r="609" spans="1:82">
      <c r="A609" s="175"/>
      <c r="B609" s="176"/>
      <c r="C609" s="228" t="s">
        <v>673</v>
      </c>
      <c r="D609" s="229"/>
      <c r="E609" s="178">
        <v>0</v>
      </c>
      <c r="F609" s="179"/>
      <c r="G609" s="180"/>
      <c r="H609" s="181"/>
      <c r="I609" s="182"/>
      <c r="J609" s="181"/>
      <c r="K609" s="182"/>
      <c r="M609" s="177" t="s">
        <v>673</v>
      </c>
      <c r="O609" s="177"/>
      <c r="Q609" s="167"/>
    </row>
    <row r="610" spans="1:82">
      <c r="A610" s="175"/>
      <c r="B610" s="176"/>
      <c r="C610" s="228" t="s">
        <v>674</v>
      </c>
      <c r="D610" s="229"/>
      <c r="E610" s="178">
        <v>0</v>
      </c>
      <c r="F610" s="179"/>
      <c r="G610" s="180"/>
      <c r="H610" s="181"/>
      <c r="I610" s="182"/>
      <c r="J610" s="181"/>
      <c r="K610" s="182"/>
      <c r="M610" s="177" t="s">
        <v>674</v>
      </c>
      <c r="O610" s="177"/>
      <c r="Q610" s="167"/>
    </row>
    <row r="611" spans="1:82">
      <c r="A611" s="175"/>
      <c r="B611" s="176"/>
      <c r="C611" s="228" t="s">
        <v>675</v>
      </c>
      <c r="D611" s="229"/>
      <c r="E611" s="178">
        <v>7</v>
      </c>
      <c r="F611" s="179"/>
      <c r="G611" s="180"/>
      <c r="H611" s="181"/>
      <c r="I611" s="182"/>
      <c r="J611" s="181"/>
      <c r="K611" s="182"/>
      <c r="M611" s="177" t="s">
        <v>675</v>
      </c>
      <c r="O611" s="177"/>
      <c r="Q611" s="167"/>
    </row>
    <row r="612" spans="1:82" ht="22.5">
      <c r="A612" s="168">
        <v>65</v>
      </c>
      <c r="B612" s="169" t="s">
        <v>676</v>
      </c>
      <c r="C612" s="170" t="s">
        <v>677</v>
      </c>
      <c r="D612" s="171" t="s">
        <v>79</v>
      </c>
      <c r="E612" s="172">
        <v>3</v>
      </c>
      <c r="F612" s="207"/>
      <c r="G612" s="173">
        <f>E612*F612</f>
        <v>0</v>
      </c>
      <c r="H612" s="174">
        <v>0</v>
      </c>
      <c r="I612" s="174">
        <f>E612*H612</f>
        <v>0</v>
      </c>
      <c r="J612" s="174">
        <v>0</v>
      </c>
      <c r="K612" s="174">
        <f>E612*J612</f>
        <v>0</v>
      </c>
      <c r="Q612" s="167">
        <v>2</v>
      </c>
      <c r="AA612" s="144">
        <v>12</v>
      </c>
      <c r="AB612" s="144">
        <v>0</v>
      </c>
      <c r="AC612" s="144">
        <v>212</v>
      </c>
      <c r="BB612" s="144">
        <v>1</v>
      </c>
      <c r="BC612" s="144">
        <f>IF(BB612=1,G612,0)</f>
        <v>0</v>
      </c>
      <c r="BD612" s="144">
        <f>IF(BB612=2,G612,0)</f>
        <v>0</v>
      </c>
      <c r="BE612" s="144">
        <f>IF(BB612=3,G612,0)</f>
        <v>0</v>
      </c>
      <c r="BF612" s="144">
        <f>IF(BB612=4,G612,0)</f>
        <v>0</v>
      </c>
      <c r="BG612" s="144">
        <f>IF(BB612=5,G612,0)</f>
        <v>0</v>
      </c>
      <c r="CA612" s="144">
        <v>12</v>
      </c>
      <c r="CB612" s="144">
        <v>0</v>
      </c>
      <c r="CC612" s="167"/>
      <c r="CD612" s="167"/>
    </row>
    <row r="613" spans="1:82">
      <c r="A613" s="175"/>
      <c r="B613" s="176"/>
      <c r="C613" s="228" t="s">
        <v>678</v>
      </c>
      <c r="D613" s="229"/>
      <c r="E613" s="178">
        <v>3</v>
      </c>
      <c r="F613" s="179"/>
      <c r="G613" s="180"/>
      <c r="H613" s="181"/>
      <c r="I613" s="182"/>
      <c r="J613" s="181"/>
      <c r="K613" s="182"/>
      <c r="M613" s="177" t="s">
        <v>678</v>
      </c>
      <c r="O613" s="177"/>
      <c r="Q613" s="167"/>
    </row>
    <row r="614" spans="1:82">
      <c r="A614" s="175"/>
      <c r="B614" s="176"/>
      <c r="C614" s="228" t="s">
        <v>679</v>
      </c>
      <c r="D614" s="229"/>
      <c r="E614" s="178">
        <v>0</v>
      </c>
      <c r="F614" s="179"/>
      <c r="G614" s="180"/>
      <c r="H614" s="181"/>
      <c r="I614" s="182"/>
      <c r="J614" s="181"/>
      <c r="K614" s="182"/>
      <c r="M614" s="177" t="s">
        <v>679</v>
      </c>
      <c r="O614" s="177"/>
      <c r="Q614" s="167"/>
    </row>
    <row r="615" spans="1:82">
      <c r="A615" s="175"/>
      <c r="B615" s="176"/>
      <c r="C615" s="228" t="s">
        <v>680</v>
      </c>
      <c r="D615" s="229"/>
      <c r="E615" s="178">
        <v>0</v>
      </c>
      <c r="F615" s="179"/>
      <c r="G615" s="180"/>
      <c r="H615" s="181"/>
      <c r="I615" s="182"/>
      <c r="J615" s="181"/>
      <c r="K615" s="182"/>
      <c r="M615" s="177" t="s">
        <v>680</v>
      </c>
      <c r="O615" s="177"/>
      <c r="Q615" s="167"/>
    </row>
    <row r="616" spans="1:82">
      <c r="A616" s="175"/>
      <c r="B616" s="176"/>
      <c r="C616" s="228" t="s">
        <v>681</v>
      </c>
      <c r="D616" s="229"/>
      <c r="E616" s="178">
        <v>0</v>
      </c>
      <c r="F616" s="179"/>
      <c r="G616" s="180"/>
      <c r="H616" s="181"/>
      <c r="I616" s="182"/>
      <c r="J616" s="181"/>
      <c r="K616" s="182"/>
      <c r="M616" s="177" t="s">
        <v>681</v>
      </c>
      <c r="O616" s="177"/>
      <c r="Q616" s="167"/>
    </row>
    <row r="617" spans="1:82" ht="22.5">
      <c r="A617" s="168">
        <v>66</v>
      </c>
      <c r="B617" s="169" t="s">
        <v>682</v>
      </c>
      <c r="C617" s="170" t="s">
        <v>683</v>
      </c>
      <c r="D617" s="171" t="s">
        <v>79</v>
      </c>
      <c r="E617" s="172">
        <v>9</v>
      </c>
      <c r="F617" s="207"/>
      <c r="G617" s="173">
        <f>E617*F617</f>
        <v>0</v>
      </c>
      <c r="H617" s="174">
        <v>0</v>
      </c>
      <c r="I617" s="174">
        <f>E617*H617</f>
        <v>0</v>
      </c>
      <c r="J617" s="174">
        <v>0</v>
      </c>
      <c r="K617" s="174">
        <f>E617*J617</f>
        <v>0</v>
      </c>
      <c r="Q617" s="167">
        <v>2</v>
      </c>
      <c r="AA617" s="144">
        <v>12</v>
      </c>
      <c r="AB617" s="144">
        <v>0</v>
      </c>
      <c r="AC617" s="144">
        <v>207</v>
      </c>
      <c r="BB617" s="144">
        <v>1</v>
      </c>
      <c r="BC617" s="144">
        <f>IF(BB617=1,G617,0)</f>
        <v>0</v>
      </c>
      <c r="BD617" s="144">
        <f>IF(BB617=2,G617,0)</f>
        <v>0</v>
      </c>
      <c r="BE617" s="144">
        <f>IF(BB617=3,G617,0)</f>
        <v>0</v>
      </c>
      <c r="BF617" s="144">
        <f>IF(BB617=4,G617,0)</f>
        <v>0</v>
      </c>
      <c r="BG617" s="144">
        <f>IF(BB617=5,G617,0)</f>
        <v>0</v>
      </c>
      <c r="CA617" s="144">
        <v>12</v>
      </c>
      <c r="CB617" s="144">
        <v>0</v>
      </c>
      <c r="CC617" s="167"/>
      <c r="CD617" s="167"/>
    </row>
    <row r="618" spans="1:82">
      <c r="A618" s="175"/>
      <c r="B618" s="176"/>
      <c r="C618" s="228" t="s">
        <v>684</v>
      </c>
      <c r="D618" s="229"/>
      <c r="E618" s="178">
        <v>9</v>
      </c>
      <c r="F618" s="179"/>
      <c r="G618" s="180"/>
      <c r="H618" s="181"/>
      <c r="I618" s="182"/>
      <c r="J618" s="181"/>
      <c r="K618" s="182"/>
      <c r="M618" s="177" t="s">
        <v>684</v>
      </c>
      <c r="O618" s="177"/>
      <c r="Q618" s="167"/>
    </row>
    <row r="619" spans="1:82">
      <c r="A619" s="183"/>
      <c r="B619" s="184" t="s">
        <v>80</v>
      </c>
      <c r="C619" s="185" t="str">
        <f>CONCATENATE(B594," ",C594)</f>
        <v>94 Lešení a stavební výtahy</v>
      </c>
      <c r="D619" s="186"/>
      <c r="E619" s="187"/>
      <c r="F619" s="188"/>
      <c r="G619" s="189">
        <f>SUM(G594:G618)</f>
        <v>0</v>
      </c>
      <c r="H619" s="190"/>
      <c r="I619" s="191">
        <f>SUM(I594:I618)</f>
        <v>3.8135849999999998</v>
      </c>
      <c r="J619" s="190"/>
      <c r="K619" s="191">
        <f>SUM(K594:K618)</f>
        <v>0</v>
      </c>
      <c r="Q619" s="167">
        <v>4</v>
      </c>
      <c r="BC619" s="192">
        <f>SUM(BC594:BC618)</f>
        <v>0</v>
      </c>
      <c r="BD619" s="192">
        <f>SUM(BD594:BD618)</f>
        <v>0</v>
      </c>
      <c r="BE619" s="192">
        <f>SUM(BE594:BE618)</f>
        <v>0</v>
      </c>
      <c r="BF619" s="192">
        <f>SUM(BF594:BF618)</f>
        <v>0</v>
      </c>
      <c r="BG619" s="192">
        <f>SUM(BG594:BG618)</f>
        <v>0</v>
      </c>
    </row>
    <row r="620" spans="1:82">
      <c r="A620" s="159" t="s">
        <v>78</v>
      </c>
      <c r="B620" s="160" t="s">
        <v>685</v>
      </c>
      <c r="C620" s="161" t="s">
        <v>686</v>
      </c>
      <c r="D620" s="162"/>
      <c r="E620" s="163"/>
      <c r="F620" s="163"/>
      <c r="G620" s="164"/>
      <c r="H620" s="165"/>
      <c r="I620" s="166"/>
      <c r="J620" s="165"/>
      <c r="K620" s="166"/>
      <c r="Q620" s="167">
        <v>1</v>
      </c>
    </row>
    <row r="621" spans="1:82">
      <c r="A621" s="168">
        <v>67</v>
      </c>
      <c r="B621" s="169" t="s">
        <v>687</v>
      </c>
      <c r="C621" s="170" t="s">
        <v>688</v>
      </c>
      <c r="D621" s="171" t="s">
        <v>106</v>
      </c>
      <c r="E621" s="172">
        <v>3708.75</v>
      </c>
      <c r="F621" s="207"/>
      <c r="G621" s="173">
        <f>E621*F621</f>
        <v>0</v>
      </c>
      <c r="H621" s="174">
        <v>4.0000000000000003E-5</v>
      </c>
      <c r="I621" s="174">
        <f>E621*H621</f>
        <v>0.14835000000000001</v>
      </c>
      <c r="J621" s="174">
        <v>0</v>
      </c>
      <c r="K621" s="174">
        <f>E621*J621</f>
        <v>0</v>
      </c>
      <c r="Q621" s="167">
        <v>2</v>
      </c>
      <c r="AA621" s="144">
        <v>1</v>
      </c>
      <c r="AB621" s="144">
        <v>1</v>
      </c>
      <c r="AC621" s="144">
        <v>1</v>
      </c>
      <c r="BB621" s="144">
        <v>1</v>
      </c>
      <c r="BC621" s="144">
        <f>IF(BB621=1,G621,0)</f>
        <v>0</v>
      </c>
      <c r="BD621" s="144">
        <f>IF(BB621=2,G621,0)</f>
        <v>0</v>
      </c>
      <c r="BE621" s="144">
        <f>IF(BB621=3,G621,0)</f>
        <v>0</v>
      </c>
      <c r="BF621" s="144">
        <f>IF(BB621=4,G621,0)</f>
        <v>0</v>
      </c>
      <c r="BG621" s="144">
        <f>IF(BB621=5,G621,0)</f>
        <v>0</v>
      </c>
      <c r="CA621" s="144">
        <v>1</v>
      </c>
      <c r="CB621" s="144">
        <v>1</v>
      </c>
      <c r="CC621" s="167"/>
      <c r="CD621" s="167"/>
    </row>
    <row r="622" spans="1:82">
      <c r="A622" s="175"/>
      <c r="B622" s="176"/>
      <c r="C622" s="228" t="s">
        <v>689</v>
      </c>
      <c r="D622" s="229"/>
      <c r="E622" s="178">
        <v>0</v>
      </c>
      <c r="F622" s="179"/>
      <c r="G622" s="180"/>
      <c r="H622" s="181"/>
      <c r="I622" s="182"/>
      <c r="J622" s="181"/>
      <c r="K622" s="182"/>
      <c r="M622" s="177" t="s">
        <v>689</v>
      </c>
      <c r="O622" s="177"/>
      <c r="Q622" s="167"/>
    </row>
    <row r="623" spans="1:82">
      <c r="A623" s="175"/>
      <c r="B623" s="176"/>
      <c r="C623" s="228" t="s">
        <v>690</v>
      </c>
      <c r="D623" s="229"/>
      <c r="E623" s="178">
        <v>0</v>
      </c>
      <c r="F623" s="179"/>
      <c r="G623" s="180"/>
      <c r="H623" s="181"/>
      <c r="I623" s="182"/>
      <c r="J623" s="181"/>
      <c r="K623" s="182"/>
      <c r="M623" s="177" t="s">
        <v>690</v>
      </c>
      <c r="O623" s="177"/>
      <c r="Q623" s="167"/>
    </row>
    <row r="624" spans="1:82">
      <c r="A624" s="175"/>
      <c r="B624" s="176"/>
      <c r="C624" s="228" t="s">
        <v>691</v>
      </c>
      <c r="D624" s="229"/>
      <c r="E624" s="178">
        <v>0</v>
      </c>
      <c r="F624" s="179"/>
      <c r="G624" s="180"/>
      <c r="H624" s="181"/>
      <c r="I624" s="182"/>
      <c r="J624" s="181"/>
      <c r="K624" s="182"/>
      <c r="M624" s="177" t="s">
        <v>691</v>
      </c>
      <c r="O624" s="177"/>
      <c r="Q624" s="167"/>
    </row>
    <row r="625" spans="1:82">
      <c r="A625" s="175"/>
      <c r="B625" s="176"/>
      <c r="C625" s="228" t="s">
        <v>692</v>
      </c>
      <c r="D625" s="229"/>
      <c r="E625" s="178">
        <v>181.76</v>
      </c>
      <c r="F625" s="179"/>
      <c r="G625" s="180"/>
      <c r="H625" s="181"/>
      <c r="I625" s="182"/>
      <c r="J625" s="181"/>
      <c r="K625" s="182"/>
      <c r="M625" s="177" t="s">
        <v>692</v>
      </c>
      <c r="O625" s="177"/>
      <c r="Q625" s="167"/>
    </row>
    <row r="626" spans="1:82">
      <c r="A626" s="175"/>
      <c r="B626" s="176"/>
      <c r="C626" s="228" t="s">
        <v>693</v>
      </c>
      <c r="D626" s="229"/>
      <c r="E626" s="178">
        <v>58.56</v>
      </c>
      <c r="F626" s="179"/>
      <c r="G626" s="180"/>
      <c r="H626" s="181"/>
      <c r="I626" s="182"/>
      <c r="J626" s="181"/>
      <c r="K626" s="182"/>
      <c r="M626" s="177" t="s">
        <v>693</v>
      </c>
      <c r="O626" s="177"/>
      <c r="Q626" s="167"/>
    </row>
    <row r="627" spans="1:82">
      <c r="A627" s="175"/>
      <c r="B627" s="176"/>
      <c r="C627" s="228" t="s">
        <v>694</v>
      </c>
      <c r="D627" s="229"/>
      <c r="E627" s="178">
        <v>55.37</v>
      </c>
      <c r="F627" s="179"/>
      <c r="G627" s="180"/>
      <c r="H627" s="181"/>
      <c r="I627" s="182"/>
      <c r="J627" s="181"/>
      <c r="K627" s="182"/>
      <c r="M627" s="177" t="s">
        <v>694</v>
      </c>
      <c r="O627" s="177"/>
      <c r="Q627" s="167"/>
    </row>
    <row r="628" spans="1:82">
      <c r="A628" s="175"/>
      <c r="B628" s="176"/>
      <c r="C628" s="228" t="s">
        <v>695</v>
      </c>
      <c r="D628" s="229"/>
      <c r="E628" s="178">
        <v>70.77</v>
      </c>
      <c r="F628" s="179"/>
      <c r="G628" s="180"/>
      <c r="H628" s="181"/>
      <c r="I628" s="182"/>
      <c r="J628" s="181"/>
      <c r="K628" s="182"/>
      <c r="M628" s="177" t="s">
        <v>695</v>
      </c>
      <c r="O628" s="177"/>
      <c r="Q628" s="167"/>
    </row>
    <row r="629" spans="1:82">
      <c r="A629" s="175"/>
      <c r="B629" s="176"/>
      <c r="C629" s="228" t="s">
        <v>696</v>
      </c>
      <c r="D629" s="229"/>
      <c r="E629" s="178">
        <v>62.6</v>
      </c>
      <c r="F629" s="179"/>
      <c r="G629" s="180"/>
      <c r="H629" s="181"/>
      <c r="I629" s="182"/>
      <c r="J629" s="181"/>
      <c r="K629" s="182"/>
      <c r="M629" s="177" t="s">
        <v>696</v>
      </c>
      <c r="O629" s="177"/>
      <c r="Q629" s="167"/>
    </row>
    <row r="630" spans="1:82">
      <c r="A630" s="175"/>
      <c r="B630" s="176"/>
      <c r="C630" s="228" t="s">
        <v>697</v>
      </c>
      <c r="D630" s="229"/>
      <c r="E630" s="178">
        <v>65.91</v>
      </c>
      <c r="F630" s="179"/>
      <c r="G630" s="180"/>
      <c r="H630" s="181"/>
      <c r="I630" s="182"/>
      <c r="J630" s="181"/>
      <c r="K630" s="182"/>
      <c r="M630" s="177" t="s">
        <v>697</v>
      </c>
      <c r="O630" s="177"/>
      <c r="Q630" s="167"/>
    </row>
    <row r="631" spans="1:82">
      <c r="A631" s="175"/>
      <c r="B631" s="176"/>
      <c r="C631" s="228" t="s">
        <v>698</v>
      </c>
      <c r="D631" s="229"/>
      <c r="E631" s="178">
        <v>54.43</v>
      </c>
      <c r="F631" s="179"/>
      <c r="G631" s="180"/>
      <c r="H631" s="181"/>
      <c r="I631" s="182"/>
      <c r="J631" s="181"/>
      <c r="K631" s="182"/>
      <c r="M631" s="177" t="s">
        <v>698</v>
      </c>
      <c r="O631" s="177"/>
      <c r="Q631" s="167"/>
    </row>
    <row r="632" spans="1:82">
      <c r="A632" s="175"/>
      <c r="B632" s="176"/>
      <c r="C632" s="228" t="s">
        <v>699</v>
      </c>
      <c r="D632" s="229"/>
      <c r="E632" s="178">
        <v>63.97</v>
      </c>
      <c r="F632" s="179"/>
      <c r="G632" s="180"/>
      <c r="H632" s="181"/>
      <c r="I632" s="182"/>
      <c r="J632" s="181"/>
      <c r="K632" s="182"/>
      <c r="M632" s="177" t="s">
        <v>699</v>
      </c>
      <c r="O632" s="177"/>
      <c r="Q632" s="167"/>
    </row>
    <row r="633" spans="1:82">
      <c r="A633" s="175"/>
      <c r="B633" s="176"/>
      <c r="C633" s="228" t="s">
        <v>700</v>
      </c>
      <c r="D633" s="229"/>
      <c r="E633" s="178">
        <v>71.760000000000005</v>
      </c>
      <c r="F633" s="179"/>
      <c r="G633" s="180"/>
      <c r="H633" s="181"/>
      <c r="I633" s="182"/>
      <c r="J633" s="181"/>
      <c r="K633" s="182"/>
      <c r="M633" s="177" t="s">
        <v>700</v>
      </c>
      <c r="O633" s="177"/>
      <c r="Q633" s="167"/>
    </row>
    <row r="634" spans="1:82">
      <c r="A634" s="175"/>
      <c r="B634" s="176"/>
      <c r="C634" s="228" t="s">
        <v>701</v>
      </c>
      <c r="D634" s="229"/>
      <c r="E634" s="178">
        <v>56.62</v>
      </c>
      <c r="F634" s="179"/>
      <c r="G634" s="180"/>
      <c r="H634" s="181"/>
      <c r="I634" s="182"/>
      <c r="J634" s="181"/>
      <c r="K634" s="182"/>
      <c r="M634" s="177" t="s">
        <v>701</v>
      </c>
      <c r="O634" s="177"/>
      <c r="Q634" s="167"/>
    </row>
    <row r="635" spans="1:82">
      <c r="A635" s="175"/>
      <c r="B635" s="176"/>
      <c r="C635" s="228" t="s">
        <v>702</v>
      </c>
      <c r="D635" s="229"/>
      <c r="E635" s="178">
        <v>2967</v>
      </c>
      <c r="F635" s="179"/>
      <c r="G635" s="180"/>
      <c r="H635" s="181"/>
      <c r="I635" s="182"/>
      <c r="J635" s="181"/>
      <c r="K635" s="182"/>
      <c r="M635" s="177" t="s">
        <v>702</v>
      </c>
      <c r="O635" s="177"/>
      <c r="Q635" s="167"/>
    </row>
    <row r="636" spans="1:82">
      <c r="A636" s="168">
        <v>68</v>
      </c>
      <c r="B636" s="169" t="s">
        <v>703</v>
      </c>
      <c r="C636" s="170" t="s">
        <v>704</v>
      </c>
      <c r="D636" s="171" t="s">
        <v>106</v>
      </c>
      <c r="E636" s="172">
        <v>1190</v>
      </c>
      <c r="F636" s="207"/>
      <c r="G636" s="173">
        <f>E636*F636</f>
        <v>0</v>
      </c>
      <c r="H636" s="174">
        <v>0</v>
      </c>
      <c r="I636" s="174">
        <f>E636*H636</f>
        <v>0</v>
      </c>
      <c r="J636" s="174">
        <v>0</v>
      </c>
      <c r="K636" s="174">
        <f>E636*J636</f>
        <v>0</v>
      </c>
      <c r="Q636" s="167">
        <v>2</v>
      </c>
      <c r="AA636" s="144">
        <v>1</v>
      </c>
      <c r="AB636" s="144">
        <v>1</v>
      </c>
      <c r="AC636" s="144">
        <v>1</v>
      </c>
      <c r="BB636" s="144">
        <v>1</v>
      </c>
      <c r="BC636" s="144">
        <f>IF(BB636=1,G636,0)</f>
        <v>0</v>
      </c>
      <c r="BD636" s="144">
        <f>IF(BB636=2,G636,0)</f>
        <v>0</v>
      </c>
      <c r="BE636" s="144">
        <f>IF(BB636=3,G636,0)</f>
        <v>0</v>
      </c>
      <c r="BF636" s="144">
        <f>IF(BB636=4,G636,0)</f>
        <v>0</v>
      </c>
      <c r="BG636" s="144">
        <f>IF(BB636=5,G636,0)</f>
        <v>0</v>
      </c>
      <c r="CA636" s="144">
        <v>1</v>
      </c>
      <c r="CB636" s="144">
        <v>1</v>
      </c>
      <c r="CC636" s="167"/>
      <c r="CD636" s="167"/>
    </row>
    <row r="637" spans="1:82">
      <c r="A637" s="175"/>
      <c r="B637" s="176"/>
      <c r="C637" s="228" t="s">
        <v>705</v>
      </c>
      <c r="D637" s="229"/>
      <c r="E637" s="178">
        <v>0</v>
      </c>
      <c r="F637" s="179"/>
      <c r="G637" s="180"/>
      <c r="H637" s="181"/>
      <c r="I637" s="182"/>
      <c r="J637" s="181"/>
      <c r="K637" s="182"/>
      <c r="M637" s="177" t="s">
        <v>705</v>
      </c>
      <c r="O637" s="177"/>
      <c r="Q637" s="167"/>
    </row>
    <row r="638" spans="1:82">
      <c r="A638" s="175"/>
      <c r="B638" s="176"/>
      <c r="C638" s="228" t="s">
        <v>706</v>
      </c>
      <c r="D638" s="229"/>
      <c r="E638" s="178">
        <v>1190</v>
      </c>
      <c r="F638" s="179"/>
      <c r="G638" s="180"/>
      <c r="H638" s="181"/>
      <c r="I638" s="182"/>
      <c r="J638" s="181"/>
      <c r="K638" s="182"/>
      <c r="M638" s="177" t="s">
        <v>706</v>
      </c>
      <c r="O638" s="177"/>
      <c r="Q638" s="167"/>
    </row>
    <row r="639" spans="1:82">
      <c r="A639" s="183"/>
      <c r="B639" s="184" t="s">
        <v>80</v>
      </c>
      <c r="C639" s="185" t="str">
        <f>CONCATENATE(B620," ",C620)</f>
        <v>95 Dokončovací konstrukce na pozemních stavbách</v>
      </c>
      <c r="D639" s="186"/>
      <c r="E639" s="187"/>
      <c r="F639" s="188"/>
      <c r="G639" s="189">
        <f>SUM(G620:G638)</f>
        <v>0</v>
      </c>
      <c r="H639" s="190"/>
      <c r="I639" s="191">
        <f>SUM(I620:I638)</f>
        <v>0.14835000000000001</v>
      </c>
      <c r="J639" s="190"/>
      <c r="K639" s="191">
        <f>SUM(K620:K638)</f>
        <v>0</v>
      </c>
      <c r="Q639" s="167">
        <v>4</v>
      </c>
      <c r="BC639" s="192">
        <f>SUM(BC620:BC638)</f>
        <v>0</v>
      </c>
      <c r="BD639" s="192">
        <f>SUM(BD620:BD638)</f>
        <v>0</v>
      </c>
      <c r="BE639" s="192">
        <f>SUM(BE620:BE638)</f>
        <v>0</v>
      </c>
      <c r="BF639" s="192">
        <f>SUM(BF620:BF638)</f>
        <v>0</v>
      </c>
      <c r="BG639" s="192">
        <f>SUM(BG620:BG638)</f>
        <v>0</v>
      </c>
    </row>
    <row r="640" spans="1:82">
      <c r="A640" s="159" t="s">
        <v>78</v>
      </c>
      <c r="B640" s="160" t="s">
        <v>707</v>
      </c>
      <c r="C640" s="161" t="s">
        <v>708</v>
      </c>
      <c r="D640" s="162"/>
      <c r="E640" s="163"/>
      <c r="F640" s="163"/>
      <c r="G640" s="164"/>
      <c r="H640" s="165"/>
      <c r="I640" s="166"/>
      <c r="J640" s="165"/>
      <c r="K640" s="166"/>
      <c r="Q640" s="167">
        <v>1</v>
      </c>
    </row>
    <row r="641" spans="1:82">
      <c r="A641" s="168">
        <v>69</v>
      </c>
      <c r="B641" s="169" t="s">
        <v>709</v>
      </c>
      <c r="C641" s="170" t="s">
        <v>710</v>
      </c>
      <c r="D641" s="171" t="s">
        <v>106</v>
      </c>
      <c r="E641" s="172">
        <v>1766.86</v>
      </c>
      <c r="F641" s="207"/>
      <c r="G641" s="173">
        <f>E641*F641</f>
        <v>0</v>
      </c>
      <c r="H641" s="174">
        <v>6.7000000000000002E-4</v>
      </c>
      <c r="I641" s="174">
        <f>E641*H641</f>
        <v>1.1837962</v>
      </c>
      <c r="J641" s="174">
        <v>-0.13100000000000001</v>
      </c>
      <c r="K641" s="174">
        <f>E641*J641</f>
        <v>-231.45866000000001</v>
      </c>
      <c r="Q641" s="167">
        <v>2</v>
      </c>
      <c r="AA641" s="144">
        <v>1</v>
      </c>
      <c r="AB641" s="144">
        <v>1</v>
      </c>
      <c r="AC641" s="144">
        <v>1</v>
      </c>
      <c r="BB641" s="144">
        <v>1</v>
      </c>
      <c r="BC641" s="144">
        <f>IF(BB641=1,G641,0)</f>
        <v>0</v>
      </c>
      <c r="BD641" s="144">
        <f>IF(BB641=2,G641,0)</f>
        <v>0</v>
      </c>
      <c r="BE641" s="144">
        <f>IF(BB641=3,G641,0)</f>
        <v>0</v>
      </c>
      <c r="BF641" s="144">
        <f>IF(BB641=4,G641,0)</f>
        <v>0</v>
      </c>
      <c r="BG641" s="144">
        <f>IF(BB641=5,G641,0)</f>
        <v>0</v>
      </c>
      <c r="CA641" s="144">
        <v>1</v>
      </c>
      <c r="CB641" s="144">
        <v>1</v>
      </c>
      <c r="CC641" s="167"/>
      <c r="CD641" s="167"/>
    </row>
    <row r="642" spans="1:82">
      <c r="A642" s="175"/>
      <c r="B642" s="176"/>
      <c r="C642" s="228" t="s">
        <v>711</v>
      </c>
      <c r="D642" s="229"/>
      <c r="E642" s="178">
        <v>0</v>
      </c>
      <c r="F642" s="179"/>
      <c r="G642" s="180"/>
      <c r="H642" s="181"/>
      <c r="I642" s="182"/>
      <c r="J642" s="181"/>
      <c r="K642" s="182"/>
      <c r="M642" s="177" t="s">
        <v>711</v>
      </c>
      <c r="O642" s="177"/>
      <c r="Q642" s="167"/>
    </row>
    <row r="643" spans="1:82">
      <c r="A643" s="175"/>
      <c r="B643" s="176"/>
      <c r="C643" s="228" t="s">
        <v>712</v>
      </c>
      <c r="D643" s="229"/>
      <c r="E643" s="178">
        <v>0</v>
      </c>
      <c r="F643" s="179"/>
      <c r="G643" s="180"/>
      <c r="H643" s="181"/>
      <c r="I643" s="182"/>
      <c r="J643" s="181"/>
      <c r="K643" s="182"/>
      <c r="M643" s="177" t="s">
        <v>712</v>
      </c>
      <c r="O643" s="177"/>
      <c r="Q643" s="167"/>
    </row>
    <row r="644" spans="1:82">
      <c r="A644" s="175"/>
      <c r="B644" s="176"/>
      <c r="C644" s="228" t="s">
        <v>713</v>
      </c>
      <c r="D644" s="229"/>
      <c r="E644" s="178">
        <v>5.008</v>
      </c>
      <c r="F644" s="179"/>
      <c r="G644" s="180"/>
      <c r="H644" s="181"/>
      <c r="I644" s="182"/>
      <c r="J644" s="181"/>
      <c r="K644" s="182"/>
      <c r="M644" s="177" t="s">
        <v>713</v>
      </c>
      <c r="O644" s="177"/>
      <c r="Q644" s="167"/>
    </row>
    <row r="645" spans="1:82">
      <c r="A645" s="175"/>
      <c r="B645" s="176"/>
      <c r="C645" s="228" t="s">
        <v>714</v>
      </c>
      <c r="D645" s="229"/>
      <c r="E645" s="178">
        <v>6.8</v>
      </c>
      <c r="F645" s="179"/>
      <c r="G645" s="180"/>
      <c r="H645" s="181"/>
      <c r="I645" s="182"/>
      <c r="J645" s="181"/>
      <c r="K645" s="182"/>
      <c r="M645" s="177" t="s">
        <v>714</v>
      </c>
      <c r="O645" s="177"/>
      <c r="Q645" s="167"/>
    </row>
    <row r="646" spans="1:82">
      <c r="A646" s="175"/>
      <c r="B646" s="176"/>
      <c r="C646" s="228" t="s">
        <v>715</v>
      </c>
      <c r="D646" s="229"/>
      <c r="E646" s="178">
        <v>6.3239999999999998</v>
      </c>
      <c r="F646" s="179"/>
      <c r="G646" s="180"/>
      <c r="H646" s="181"/>
      <c r="I646" s="182"/>
      <c r="J646" s="181"/>
      <c r="K646" s="182"/>
      <c r="M646" s="177" t="s">
        <v>715</v>
      </c>
      <c r="O646" s="177"/>
      <c r="Q646" s="167"/>
    </row>
    <row r="647" spans="1:82">
      <c r="A647" s="175"/>
      <c r="B647" s="176"/>
      <c r="C647" s="228" t="s">
        <v>716</v>
      </c>
      <c r="D647" s="229"/>
      <c r="E647" s="178">
        <v>6.8</v>
      </c>
      <c r="F647" s="179"/>
      <c r="G647" s="180"/>
      <c r="H647" s="181"/>
      <c r="I647" s="182"/>
      <c r="J647" s="181"/>
      <c r="K647" s="182"/>
      <c r="M647" s="177" t="s">
        <v>716</v>
      </c>
      <c r="O647" s="177"/>
      <c r="Q647" s="167"/>
    </row>
    <row r="648" spans="1:82">
      <c r="A648" s="175"/>
      <c r="B648" s="176"/>
      <c r="C648" s="228" t="s">
        <v>717</v>
      </c>
      <c r="D648" s="229"/>
      <c r="E648" s="178">
        <v>6.3520000000000003</v>
      </c>
      <c r="F648" s="179"/>
      <c r="G648" s="180"/>
      <c r="H648" s="181"/>
      <c r="I648" s="182"/>
      <c r="J648" s="181"/>
      <c r="K648" s="182"/>
      <c r="M648" s="177" t="s">
        <v>717</v>
      </c>
      <c r="O648" s="177"/>
      <c r="Q648" s="167"/>
    </row>
    <row r="649" spans="1:82">
      <c r="A649" s="175"/>
      <c r="B649" s="176"/>
      <c r="C649" s="228" t="s">
        <v>718</v>
      </c>
      <c r="D649" s="229"/>
      <c r="E649" s="178">
        <v>6.4359999999999999</v>
      </c>
      <c r="F649" s="179"/>
      <c r="G649" s="180"/>
      <c r="H649" s="181"/>
      <c r="I649" s="182"/>
      <c r="J649" s="181"/>
      <c r="K649" s="182"/>
      <c r="M649" s="177" t="s">
        <v>718</v>
      </c>
      <c r="O649" s="177"/>
      <c r="Q649" s="167"/>
    </row>
    <row r="650" spans="1:82">
      <c r="A650" s="175"/>
      <c r="B650" s="176"/>
      <c r="C650" s="228" t="s">
        <v>719</v>
      </c>
      <c r="D650" s="229"/>
      <c r="E650" s="178">
        <v>6.2679999999999998</v>
      </c>
      <c r="F650" s="179"/>
      <c r="G650" s="180"/>
      <c r="H650" s="181"/>
      <c r="I650" s="182"/>
      <c r="J650" s="181"/>
      <c r="K650" s="182"/>
      <c r="M650" s="177" t="s">
        <v>719</v>
      </c>
      <c r="O650" s="177"/>
      <c r="Q650" s="167"/>
    </row>
    <row r="651" spans="1:82">
      <c r="A651" s="175"/>
      <c r="B651" s="176"/>
      <c r="C651" s="228" t="s">
        <v>720</v>
      </c>
      <c r="D651" s="229"/>
      <c r="E651" s="178">
        <v>6.4640000000000004</v>
      </c>
      <c r="F651" s="179"/>
      <c r="G651" s="180"/>
      <c r="H651" s="181"/>
      <c r="I651" s="182"/>
      <c r="J651" s="181"/>
      <c r="K651" s="182"/>
      <c r="M651" s="177" t="s">
        <v>720</v>
      </c>
      <c r="O651" s="177"/>
      <c r="Q651" s="167"/>
    </row>
    <row r="652" spans="1:82">
      <c r="A652" s="175"/>
      <c r="B652" s="176"/>
      <c r="C652" s="228" t="s">
        <v>721</v>
      </c>
      <c r="D652" s="229"/>
      <c r="E652" s="178">
        <v>6.4080000000000004</v>
      </c>
      <c r="F652" s="179"/>
      <c r="G652" s="180"/>
      <c r="H652" s="181"/>
      <c r="I652" s="182"/>
      <c r="J652" s="181"/>
      <c r="K652" s="182"/>
      <c r="M652" s="177" t="s">
        <v>721</v>
      </c>
      <c r="O652" s="177"/>
      <c r="Q652" s="167"/>
    </row>
    <row r="653" spans="1:82">
      <c r="A653" s="175"/>
      <c r="B653" s="176"/>
      <c r="C653" s="228" t="s">
        <v>722</v>
      </c>
      <c r="D653" s="229"/>
      <c r="E653" s="178">
        <v>6.4080000000000004</v>
      </c>
      <c r="F653" s="179"/>
      <c r="G653" s="180"/>
      <c r="H653" s="181"/>
      <c r="I653" s="182"/>
      <c r="J653" s="181"/>
      <c r="K653" s="182"/>
      <c r="M653" s="177" t="s">
        <v>722</v>
      </c>
      <c r="O653" s="177"/>
      <c r="Q653" s="167"/>
    </row>
    <row r="654" spans="1:82">
      <c r="A654" s="175"/>
      <c r="B654" s="176"/>
      <c r="C654" s="228" t="s">
        <v>723</v>
      </c>
      <c r="D654" s="229"/>
      <c r="E654" s="178">
        <v>6.6319999999999997</v>
      </c>
      <c r="F654" s="179"/>
      <c r="G654" s="180"/>
      <c r="H654" s="181"/>
      <c r="I654" s="182"/>
      <c r="J654" s="181"/>
      <c r="K654" s="182"/>
      <c r="M654" s="177" t="s">
        <v>723</v>
      </c>
      <c r="O654" s="177"/>
      <c r="Q654" s="167"/>
    </row>
    <row r="655" spans="1:82">
      <c r="A655" s="175"/>
      <c r="B655" s="176"/>
      <c r="C655" s="228" t="s">
        <v>724</v>
      </c>
      <c r="D655" s="229"/>
      <c r="E655" s="178">
        <v>6.7160000000000002</v>
      </c>
      <c r="F655" s="179"/>
      <c r="G655" s="180"/>
      <c r="H655" s="181"/>
      <c r="I655" s="182"/>
      <c r="J655" s="181"/>
      <c r="K655" s="182"/>
      <c r="M655" s="177" t="s">
        <v>724</v>
      </c>
      <c r="O655" s="177"/>
      <c r="Q655" s="167"/>
    </row>
    <row r="656" spans="1:82">
      <c r="A656" s="175"/>
      <c r="B656" s="176"/>
      <c r="C656" s="228" t="s">
        <v>725</v>
      </c>
      <c r="D656" s="229"/>
      <c r="E656" s="178">
        <v>8.2799999999999994</v>
      </c>
      <c r="F656" s="179"/>
      <c r="G656" s="180"/>
      <c r="H656" s="181"/>
      <c r="I656" s="182"/>
      <c r="J656" s="181"/>
      <c r="K656" s="182"/>
      <c r="M656" s="177" t="s">
        <v>725</v>
      </c>
      <c r="O656" s="177"/>
      <c r="Q656" s="167"/>
    </row>
    <row r="657" spans="1:17">
      <c r="A657" s="175"/>
      <c r="B657" s="176"/>
      <c r="C657" s="228" t="s">
        <v>726</v>
      </c>
      <c r="D657" s="229"/>
      <c r="E657" s="178">
        <v>7.36</v>
      </c>
      <c r="F657" s="179"/>
      <c r="G657" s="180"/>
      <c r="H657" s="181"/>
      <c r="I657" s="182"/>
      <c r="J657" s="181"/>
      <c r="K657" s="182"/>
      <c r="M657" s="177" t="s">
        <v>726</v>
      </c>
      <c r="O657" s="177"/>
      <c r="Q657" s="167"/>
    </row>
    <row r="658" spans="1:17">
      <c r="A658" s="175"/>
      <c r="B658" s="176"/>
      <c r="C658" s="228" t="s">
        <v>727</v>
      </c>
      <c r="D658" s="229"/>
      <c r="E658" s="178">
        <v>4.992</v>
      </c>
      <c r="F658" s="179"/>
      <c r="G658" s="180"/>
      <c r="H658" s="181"/>
      <c r="I658" s="182"/>
      <c r="J658" s="181"/>
      <c r="K658" s="182"/>
      <c r="M658" s="177" t="s">
        <v>727</v>
      </c>
      <c r="O658" s="177"/>
      <c r="Q658" s="167"/>
    </row>
    <row r="659" spans="1:17">
      <c r="A659" s="175"/>
      <c r="B659" s="176"/>
      <c r="C659" s="228" t="s">
        <v>728</v>
      </c>
      <c r="D659" s="229"/>
      <c r="E659" s="178">
        <v>6.4340000000000002</v>
      </c>
      <c r="F659" s="179"/>
      <c r="G659" s="180"/>
      <c r="H659" s="181"/>
      <c r="I659" s="182"/>
      <c r="J659" s="181"/>
      <c r="K659" s="182"/>
      <c r="M659" s="177" t="s">
        <v>728</v>
      </c>
      <c r="O659" s="177"/>
      <c r="Q659" s="167"/>
    </row>
    <row r="660" spans="1:17">
      <c r="A660" s="175"/>
      <c r="B660" s="176"/>
      <c r="C660" s="228" t="s">
        <v>729</v>
      </c>
      <c r="D660" s="229"/>
      <c r="E660" s="178">
        <v>6.72</v>
      </c>
      <c r="F660" s="179"/>
      <c r="G660" s="180"/>
      <c r="H660" s="181"/>
      <c r="I660" s="182"/>
      <c r="J660" s="181"/>
      <c r="K660" s="182"/>
      <c r="M660" s="177" t="s">
        <v>729</v>
      </c>
      <c r="O660" s="177"/>
      <c r="Q660" s="167"/>
    </row>
    <row r="661" spans="1:17">
      <c r="A661" s="175"/>
      <c r="B661" s="176"/>
      <c r="C661" s="228" t="s">
        <v>730</v>
      </c>
      <c r="D661" s="229"/>
      <c r="E661" s="178">
        <v>1.44</v>
      </c>
      <c r="F661" s="179"/>
      <c r="G661" s="180"/>
      <c r="H661" s="181"/>
      <c r="I661" s="182"/>
      <c r="J661" s="181"/>
      <c r="K661" s="182"/>
      <c r="M661" s="177" t="s">
        <v>730</v>
      </c>
      <c r="O661" s="177"/>
      <c r="Q661" s="167"/>
    </row>
    <row r="662" spans="1:17">
      <c r="A662" s="175"/>
      <c r="B662" s="176"/>
      <c r="C662" s="228" t="s">
        <v>731</v>
      </c>
      <c r="D662" s="229"/>
      <c r="E662" s="178">
        <v>7.194</v>
      </c>
      <c r="F662" s="179"/>
      <c r="G662" s="180"/>
      <c r="H662" s="181"/>
      <c r="I662" s="182"/>
      <c r="J662" s="181"/>
      <c r="K662" s="182"/>
      <c r="M662" s="177" t="s">
        <v>731</v>
      </c>
      <c r="O662" s="177"/>
      <c r="Q662" s="167"/>
    </row>
    <row r="663" spans="1:17">
      <c r="A663" s="175"/>
      <c r="B663" s="176"/>
      <c r="C663" s="228" t="s">
        <v>732</v>
      </c>
      <c r="D663" s="229"/>
      <c r="E663" s="178">
        <v>12.32</v>
      </c>
      <c r="F663" s="179"/>
      <c r="G663" s="180"/>
      <c r="H663" s="181"/>
      <c r="I663" s="182"/>
      <c r="J663" s="181"/>
      <c r="K663" s="182"/>
      <c r="M663" s="177" t="s">
        <v>732</v>
      </c>
      <c r="O663" s="177"/>
      <c r="Q663" s="167"/>
    </row>
    <row r="664" spans="1:17">
      <c r="A664" s="175"/>
      <c r="B664" s="176"/>
      <c r="C664" s="228" t="s">
        <v>733</v>
      </c>
      <c r="D664" s="229"/>
      <c r="E664" s="178">
        <v>12.768000000000001</v>
      </c>
      <c r="F664" s="179"/>
      <c r="G664" s="180"/>
      <c r="H664" s="181"/>
      <c r="I664" s="182"/>
      <c r="J664" s="181"/>
      <c r="K664" s="182"/>
      <c r="M664" s="177" t="s">
        <v>733</v>
      </c>
      <c r="O664" s="177"/>
      <c r="Q664" s="167"/>
    </row>
    <row r="665" spans="1:17">
      <c r="A665" s="175"/>
      <c r="B665" s="176"/>
      <c r="C665" s="228" t="s">
        <v>734</v>
      </c>
      <c r="D665" s="229"/>
      <c r="E665" s="178">
        <v>4.6959999999999997</v>
      </c>
      <c r="F665" s="179"/>
      <c r="G665" s="180"/>
      <c r="H665" s="181"/>
      <c r="I665" s="182"/>
      <c r="J665" s="181"/>
      <c r="K665" s="182"/>
      <c r="M665" s="177" t="s">
        <v>734</v>
      </c>
      <c r="O665" s="177"/>
      <c r="Q665" s="167"/>
    </row>
    <row r="666" spans="1:17">
      <c r="A666" s="175"/>
      <c r="B666" s="176"/>
      <c r="C666" s="228" t="s">
        <v>735</v>
      </c>
      <c r="D666" s="229"/>
      <c r="E666" s="178">
        <v>12.04</v>
      </c>
      <c r="F666" s="179"/>
      <c r="G666" s="180"/>
      <c r="H666" s="181"/>
      <c r="I666" s="182"/>
      <c r="J666" s="181"/>
      <c r="K666" s="182"/>
      <c r="M666" s="177" t="s">
        <v>735</v>
      </c>
      <c r="O666" s="177"/>
      <c r="Q666" s="167"/>
    </row>
    <row r="667" spans="1:17">
      <c r="A667" s="175"/>
      <c r="B667" s="176"/>
      <c r="C667" s="228" t="s">
        <v>736</v>
      </c>
      <c r="D667" s="229"/>
      <c r="E667" s="178">
        <v>6.3239999999999998</v>
      </c>
      <c r="F667" s="179"/>
      <c r="G667" s="180"/>
      <c r="H667" s="181"/>
      <c r="I667" s="182"/>
      <c r="J667" s="181"/>
      <c r="K667" s="182"/>
      <c r="M667" s="177" t="s">
        <v>736</v>
      </c>
      <c r="O667" s="177"/>
      <c r="Q667" s="167"/>
    </row>
    <row r="668" spans="1:17">
      <c r="A668" s="175"/>
      <c r="B668" s="176"/>
      <c r="C668" s="228" t="s">
        <v>737</v>
      </c>
      <c r="D668" s="229"/>
      <c r="E668" s="178">
        <v>6.7720000000000002</v>
      </c>
      <c r="F668" s="179"/>
      <c r="G668" s="180"/>
      <c r="H668" s="181"/>
      <c r="I668" s="182"/>
      <c r="J668" s="181"/>
      <c r="K668" s="182"/>
      <c r="M668" s="177" t="s">
        <v>737</v>
      </c>
      <c r="O668" s="177"/>
      <c r="Q668" s="167"/>
    </row>
    <row r="669" spans="1:17">
      <c r="A669" s="175"/>
      <c r="B669" s="176"/>
      <c r="C669" s="228" t="s">
        <v>738</v>
      </c>
      <c r="D669" s="229"/>
      <c r="E669" s="178">
        <v>6.3520000000000003</v>
      </c>
      <c r="F669" s="179"/>
      <c r="G669" s="180"/>
      <c r="H669" s="181"/>
      <c r="I669" s="182"/>
      <c r="J669" s="181"/>
      <c r="K669" s="182"/>
      <c r="M669" s="177" t="s">
        <v>738</v>
      </c>
      <c r="O669" s="177"/>
      <c r="Q669" s="167"/>
    </row>
    <row r="670" spans="1:17">
      <c r="A670" s="175"/>
      <c r="B670" s="176"/>
      <c r="C670" s="228" t="s">
        <v>739</v>
      </c>
      <c r="D670" s="229"/>
      <c r="E670" s="178">
        <v>6.7439999999999998</v>
      </c>
      <c r="F670" s="179"/>
      <c r="G670" s="180"/>
      <c r="H670" s="181"/>
      <c r="I670" s="182"/>
      <c r="J670" s="181"/>
      <c r="K670" s="182"/>
      <c r="M670" s="177" t="s">
        <v>739</v>
      </c>
      <c r="O670" s="177"/>
      <c r="Q670" s="167"/>
    </row>
    <row r="671" spans="1:17">
      <c r="A671" s="175"/>
      <c r="B671" s="176"/>
      <c r="C671" s="228" t="s">
        <v>740</v>
      </c>
      <c r="D671" s="229"/>
      <c r="E671" s="178">
        <v>6.3520000000000003</v>
      </c>
      <c r="F671" s="179"/>
      <c r="G671" s="180"/>
      <c r="H671" s="181"/>
      <c r="I671" s="182"/>
      <c r="J671" s="181"/>
      <c r="K671" s="182"/>
      <c r="M671" s="177" t="s">
        <v>740</v>
      </c>
      <c r="O671" s="177"/>
      <c r="Q671" s="167"/>
    </row>
    <row r="672" spans="1:17">
      <c r="A672" s="175"/>
      <c r="B672" s="176"/>
      <c r="C672" s="228" t="s">
        <v>741</v>
      </c>
      <c r="D672" s="229"/>
      <c r="E672" s="178">
        <v>6.3520000000000003</v>
      </c>
      <c r="F672" s="179"/>
      <c r="G672" s="180"/>
      <c r="H672" s="181"/>
      <c r="I672" s="182"/>
      <c r="J672" s="181"/>
      <c r="K672" s="182"/>
      <c r="M672" s="177" t="s">
        <v>741</v>
      </c>
      <c r="O672" s="177"/>
      <c r="Q672" s="167"/>
    </row>
    <row r="673" spans="1:17">
      <c r="A673" s="175"/>
      <c r="B673" s="176"/>
      <c r="C673" s="228" t="s">
        <v>742</v>
      </c>
      <c r="D673" s="229"/>
      <c r="E673" s="178">
        <v>6.548</v>
      </c>
      <c r="F673" s="179"/>
      <c r="G673" s="180"/>
      <c r="H673" s="181"/>
      <c r="I673" s="182"/>
      <c r="J673" s="181"/>
      <c r="K673" s="182"/>
      <c r="M673" s="177" t="s">
        <v>742</v>
      </c>
      <c r="O673" s="177"/>
      <c r="Q673" s="167"/>
    </row>
    <row r="674" spans="1:17">
      <c r="A674" s="175"/>
      <c r="B674" s="176"/>
      <c r="C674" s="228" t="s">
        <v>743</v>
      </c>
      <c r="D674" s="229"/>
      <c r="E674" s="178">
        <v>6.38</v>
      </c>
      <c r="F674" s="179"/>
      <c r="G674" s="180"/>
      <c r="H674" s="181"/>
      <c r="I674" s="182"/>
      <c r="J674" s="181"/>
      <c r="K674" s="182"/>
      <c r="M674" s="177" t="s">
        <v>743</v>
      </c>
      <c r="O674" s="177"/>
      <c r="Q674" s="167"/>
    </row>
    <row r="675" spans="1:17">
      <c r="A675" s="175"/>
      <c r="B675" s="176"/>
      <c r="C675" s="228" t="s">
        <v>744</v>
      </c>
      <c r="D675" s="229"/>
      <c r="E675" s="178">
        <v>6.7720000000000002</v>
      </c>
      <c r="F675" s="179"/>
      <c r="G675" s="180"/>
      <c r="H675" s="181"/>
      <c r="I675" s="182"/>
      <c r="J675" s="181"/>
      <c r="K675" s="182"/>
      <c r="M675" s="177" t="s">
        <v>744</v>
      </c>
      <c r="O675" s="177"/>
      <c r="Q675" s="167"/>
    </row>
    <row r="676" spans="1:17">
      <c r="A676" s="175"/>
      <c r="B676" s="176"/>
      <c r="C676" s="228" t="s">
        <v>745</v>
      </c>
      <c r="D676" s="229"/>
      <c r="E676" s="178">
        <v>7.98</v>
      </c>
      <c r="F676" s="179"/>
      <c r="G676" s="180"/>
      <c r="H676" s="181"/>
      <c r="I676" s="182"/>
      <c r="J676" s="181"/>
      <c r="K676" s="182"/>
      <c r="M676" s="177" t="s">
        <v>745</v>
      </c>
      <c r="O676" s="177"/>
      <c r="Q676" s="167"/>
    </row>
    <row r="677" spans="1:17">
      <c r="A677" s="175"/>
      <c r="B677" s="176"/>
      <c r="C677" s="228" t="s">
        <v>746</v>
      </c>
      <c r="D677" s="229"/>
      <c r="E677" s="178">
        <v>6.8280000000000003</v>
      </c>
      <c r="F677" s="179"/>
      <c r="G677" s="180"/>
      <c r="H677" s="181"/>
      <c r="I677" s="182"/>
      <c r="J677" s="181"/>
      <c r="K677" s="182"/>
      <c r="M677" s="177" t="s">
        <v>746</v>
      </c>
      <c r="O677" s="177"/>
      <c r="Q677" s="167"/>
    </row>
    <row r="678" spans="1:17">
      <c r="A678" s="175"/>
      <c r="B678" s="176"/>
      <c r="C678" s="228" t="s">
        <v>747</v>
      </c>
      <c r="D678" s="229"/>
      <c r="E678" s="178">
        <v>6.2119999999999997</v>
      </c>
      <c r="F678" s="179"/>
      <c r="G678" s="180"/>
      <c r="H678" s="181"/>
      <c r="I678" s="182"/>
      <c r="J678" s="181"/>
      <c r="K678" s="182"/>
      <c r="M678" s="177" t="s">
        <v>747</v>
      </c>
      <c r="O678" s="177"/>
      <c r="Q678" s="167"/>
    </row>
    <row r="679" spans="1:17">
      <c r="A679" s="175"/>
      <c r="B679" s="176"/>
      <c r="C679" s="228" t="s">
        <v>748</v>
      </c>
      <c r="D679" s="229"/>
      <c r="E679" s="178">
        <v>6.7160000000000002</v>
      </c>
      <c r="F679" s="179"/>
      <c r="G679" s="180"/>
      <c r="H679" s="181"/>
      <c r="I679" s="182"/>
      <c r="J679" s="181"/>
      <c r="K679" s="182"/>
      <c r="M679" s="177" t="s">
        <v>748</v>
      </c>
      <c r="O679" s="177"/>
      <c r="Q679" s="167"/>
    </row>
    <row r="680" spans="1:17">
      <c r="A680" s="175"/>
      <c r="B680" s="176"/>
      <c r="C680" s="228" t="s">
        <v>749</v>
      </c>
      <c r="D680" s="229"/>
      <c r="E680" s="178">
        <v>6.3520000000000003</v>
      </c>
      <c r="F680" s="179"/>
      <c r="G680" s="180"/>
      <c r="H680" s="181"/>
      <c r="I680" s="182"/>
      <c r="J680" s="181"/>
      <c r="K680" s="182"/>
      <c r="M680" s="177" t="s">
        <v>749</v>
      </c>
      <c r="O680" s="177"/>
      <c r="Q680" s="167"/>
    </row>
    <row r="681" spans="1:17">
      <c r="A681" s="175"/>
      <c r="B681" s="176"/>
      <c r="C681" s="228" t="s">
        <v>750</v>
      </c>
      <c r="D681" s="229"/>
      <c r="E681" s="178">
        <v>6.4359999999999999</v>
      </c>
      <c r="F681" s="179"/>
      <c r="G681" s="180"/>
      <c r="H681" s="181"/>
      <c r="I681" s="182"/>
      <c r="J681" s="181"/>
      <c r="K681" s="182"/>
      <c r="M681" s="177" t="s">
        <v>750</v>
      </c>
      <c r="O681" s="177"/>
      <c r="Q681" s="167"/>
    </row>
    <row r="682" spans="1:17">
      <c r="A682" s="175"/>
      <c r="B682" s="176"/>
      <c r="C682" s="228" t="s">
        <v>751</v>
      </c>
      <c r="D682" s="229"/>
      <c r="E682" s="178">
        <v>6.8</v>
      </c>
      <c r="F682" s="179"/>
      <c r="G682" s="180"/>
      <c r="H682" s="181"/>
      <c r="I682" s="182"/>
      <c r="J682" s="181"/>
      <c r="K682" s="182"/>
      <c r="M682" s="177" t="s">
        <v>751</v>
      </c>
      <c r="O682" s="177"/>
      <c r="Q682" s="167"/>
    </row>
    <row r="683" spans="1:17">
      <c r="A683" s="175"/>
      <c r="B683" s="176"/>
      <c r="C683" s="228" t="s">
        <v>752</v>
      </c>
      <c r="D683" s="229"/>
      <c r="E683" s="178">
        <v>6.8840000000000003</v>
      </c>
      <c r="F683" s="179"/>
      <c r="G683" s="180"/>
      <c r="H683" s="181"/>
      <c r="I683" s="182"/>
      <c r="J683" s="181"/>
      <c r="K683" s="182"/>
      <c r="M683" s="177" t="s">
        <v>752</v>
      </c>
      <c r="O683" s="177"/>
      <c r="Q683" s="167"/>
    </row>
    <row r="684" spans="1:17">
      <c r="A684" s="175"/>
      <c r="B684" s="176"/>
      <c r="C684" s="228" t="s">
        <v>753</v>
      </c>
      <c r="D684" s="229"/>
      <c r="E684" s="178">
        <v>6.3239999999999998</v>
      </c>
      <c r="F684" s="179"/>
      <c r="G684" s="180"/>
      <c r="H684" s="181"/>
      <c r="I684" s="182"/>
      <c r="J684" s="181"/>
      <c r="K684" s="182"/>
      <c r="M684" s="177" t="s">
        <v>753</v>
      </c>
      <c r="O684" s="177"/>
      <c r="Q684" s="167"/>
    </row>
    <row r="685" spans="1:17">
      <c r="A685" s="175"/>
      <c r="B685" s="176"/>
      <c r="C685" s="228" t="s">
        <v>754</v>
      </c>
      <c r="D685" s="229"/>
      <c r="E685" s="178">
        <v>6.8559999999999999</v>
      </c>
      <c r="F685" s="179"/>
      <c r="G685" s="180"/>
      <c r="H685" s="181"/>
      <c r="I685" s="182"/>
      <c r="J685" s="181"/>
      <c r="K685" s="182"/>
      <c r="M685" s="177" t="s">
        <v>754</v>
      </c>
      <c r="O685" s="177"/>
      <c r="Q685" s="167"/>
    </row>
    <row r="686" spans="1:17">
      <c r="A686" s="175"/>
      <c r="B686" s="176"/>
      <c r="C686" s="228" t="s">
        <v>755</v>
      </c>
      <c r="D686" s="229"/>
      <c r="E686" s="178">
        <v>36.287999999999997</v>
      </c>
      <c r="F686" s="179"/>
      <c r="G686" s="180"/>
      <c r="H686" s="181"/>
      <c r="I686" s="182"/>
      <c r="J686" s="181"/>
      <c r="K686" s="182"/>
      <c r="M686" s="177" t="s">
        <v>755</v>
      </c>
      <c r="O686" s="177"/>
      <c r="Q686" s="167"/>
    </row>
    <row r="687" spans="1:17">
      <c r="A687" s="175"/>
      <c r="B687" s="176"/>
      <c r="C687" s="228" t="s">
        <v>756</v>
      </c>
      <c r="D687" s="229"/>
      <c r="E687" s="178">
        <v>30.24</v>
      </c>
      <c r="F687" s="179"/>
      <c r="G687" s="180"/>
      <c r="H687" s="181"/>
      <c r="I687" s="182"/>
      <c r="J687" s="181"/>
      <c r="K687" s="182"/>
      <c r="M687" s="177" t="s">
        <v>756</v>
      </c>
      <c r="O687" s="177"/>
      <c r="Q687" s="167"/>
    </row>
    <row r="688" spans="1:17">
      <c r="A688" s="175"/>
      <c r="B688" s="176"/>
      <c r="C688" s="228" t="s">
        <v>757</v>
      </c>
      <c r="D688" s="229"/>
      <c r="E688" s="178">
        <v>1413.4880000000001</v>
      </c>
      <c r="F688" s="179"/>
      <c r="G688" s="180"/>
      <c r="H688" s="181"/>
      <c r="I688" s="182"/>
      <c r="J688" s="181"/>
      <c r="K688" s="182"/>
      <c r="M688" s="177" t="s">
        <v>757</v>
      </c>
      <c r="O688" s="177"/>
      <c r="Q688" s="167"/>
    </row>
    <row r="689" spans="1:82">
      <c r="A689" s="168">
        <v>70</v>
      </c>
      <c r="B689" s="169" t="s">
        <v>758</v>
      </c>
      <c r="C689" s="170" t="s">
        <v>759</v>
      </c>
      <c r="D689" s="171" t="s">
        <v>106</v>
      </c>
      <c r="E689" s="172">
        <v>93.5</v>
      </c>
      <c r="F689" s="207"/>
      <c r="G689" s="173">
        <f>E689*F689</f>
        <v>0</v>
      </c>
      <c r="H689" s="174">
        <v>6.7000000000000002E-4</v>
      </c>
      <c r="I689" s="174">
        <f>E689*H689</f>
        <v>6.2645000000000006E-2</v>
      </c>
      <c r="J689" s="174">
        <v>-0.26100000000000001</v>
      </c>
      <c r="K689" s="174">
        <f>E689*J689</f>
        <v>-24.403500000000001</v>
      </c>
      <c r="Q689" s="167">
        <v>2</v>
      </c>
      <c r="AA689" s="144">
        <v>1</v>
      </c>
      <c r="AB689" s="144">
        <v>1</v>
      </c>
      <c r="AC689" s="144">
        <v>1</v>
      </c>
      <c r="BB689" s="144">
        <v>1</v>
      </c>
      <c r="BC689" s="144">
        <f>IF(BB689=1,G689,0)</f>
        <v>0</v>
      </c>
      <c r="BD689" s="144">
        <f>IF(BB689=2,G689,0)</f>
        <v>0</v>
      </c>
      <c r="BE689" s="144">
        <f>IF(BB689=3,G689,0)</f>
        <v>0</v>
      </c>
      <c r="BF689" s="144">
        <f>IF(BB689=4,G689,0)</f>
        <v>0</v>
      </c>
      <c r="BG689" s="144">
        <f>IF(BB689=5,G689,0)</f>
        <v>0</v>
      </c>
      <c r="CA689" s="144">
        <v>1</v>
      </c>
      <c r="CB689" s="144">
        <v>1</v>
      </c>
      <c r="CC689" s="167"/>
      <c r="CD689" s="167"/>
    </row>
    <row r="690" spans="1:82">
      <c r="A690" s="175"/>
      <c r="B690" s="176"/>
      <c r="C690" s="228" t="s">
        <v>760</v>
      </c>
      <c r="D690" s="229"/>
      <c r="E690" s="178">
        <v>0</v>
      </c>
      <c r="F690" s="179"/>
      <c r="G690" s="180"/>
      <c r="H690" s="181"/>
      <c r="I690" s="182"/>
      <c r="J690" s="181"/>
      <c r="K690" s="182"/>
      <c r="M690" s="177" t="s">
        <v>760</v>
      </c>
      <c r="O690" s="177"/>
      <c r="Q690" s="167"/>
    </row>
    <row r="691" spans="1:82">
      <c r="A691" s="175"/>
      <c r="B691" s="176"/>
      <c r="C691" s="228" t="s">
        <v>761</v>
      </c>
      <c r="D691" s="229"/>
      <c r="E691" s="178">
        <v>6.66</v>
      </c>
      <c r="F691" s="179"/>
      <c r="G691" s="180"/>
      <c r="H691" s="181"/>
      <c r="I691" s="182"/>
      <c r="J691" s="181"/>
      <c r="K691" s="182"/>
      <c r="M691" s="177" t="s">
        <v>761</v>
      </c>
      <c r="O691" s="177"/>
      <c r="Q691" s="167"/>
    </row>
    <row r="692" spans="1:82">
      <c r="A692" s="175"/>
      <c r="B692" s="176"/>
      <c r="C692" s="228" t="s">
        <v>762</v>
      </c>
      <c r="D692" s="229"/>
      <c r="E692" s="178">
        <v>26.64</v>
      </c>
      <c r="F692" s="179"/>
      <c r="G692" s="180"/>
      <c r="H692" s="181"/>
      <c r="I692" s="182"/>
      <c r="J692" s="181"/>
      <c r="K692" s="182"/>
      <c r="M692" s="177" t="s">
        <v>762</v>
      </c>
      <c r="O692" s="177"/>
      <c r="Q692" s="167"/>
    </row>
    <row r="693" spans="1:82">
      <c r="A693" s="175"/>
      <c r="B693" s="176"/>
      <c r="C693" s="228" t="s">
        <v>763</v>
      </c>
      <c r="D693" s="229"/>
      <c r="E693" s="178">
        <v>12.04</v>
      </c>
      <c r="F693" s="179"/>
      <c r="G693" s="180"/>
      <c r="H693" s="181"/>
      <c r="I693" s="182"/>
      <c r="J693" s="181"/>
      <c r="K693" s="182"/>
      <c r="M693" s="177" t="s">
        <v>763</v>
      </c>
      <c r="O693" s="177"/>
      <c r="Q693" s="167"/>
    </row>
    <row r="694" spans="1:82">
      <c r="A694" s="175"/>
      <c r="B694" s="176"/>
      <c r="C694" s="228" t="s">
        <v>764</v>
      </c>
      <c r="D694" s="229"/>
      <c r="E694" s="178">
        <v>48.16</v>
      </c>
      <c r="F694" s="179"/>
      <c r="G694" s="180"/>
      <c r="H694" s="181"/>
      <c r="I694" s="182"/>
      <c r="J694" s="181"/>
      <c r="K694" s="182"/>
      <c r="M694" s="177" t="s">
        <v>764</v>
      </c>
      <c r="O694" s="177"/>
      <c r="Q694" s="167"/>
    </row>
    <row r="695" spans="1:82">
      <c r="A695" s="168">
        <v>71</v>
      </c>
      <c r="B695" s="169" t="s">
        <v>765</v>
      </c>
      <c r="C695" s="170" t="s">
        <v>766</v>
      </c>
      <c r="D695" s="171" t="s">
        <v>86</v>
      </c>
      <c r="E695" s="172">
        <v>3.1779999999999999</v>
      </c>
      <c r="F695" s="207"/>
      <c r="G695" s="173">
        <f>E695*F695</f>
        <v>0</v>
      </c>
      <c r="H695" s="174">
        <v>1.2800000000000001E-3</v>
      </c>
      <c r="I695" s="174">
        <f>E695*H695</f>
        <v>4.0678400000000005E-3</v>
      </c>
      <c r="J695" s="174">
        <v>-1.8</v>
      </c>
      <c r="K695" s="174">
        <f>E695*J695</f>
        <v>-5.7203999999999997</v>
      </c>
      <c r="Q695" s="167">
        <v>2</v>
      </c>
      <c r="AA695" s="144">
        <v>1</v>
      </c>
      <c r="AB695" s="144">
        <v>1</v>
      </c>
      <c r="AC695" s="144">
        <v>1</v>
      </c>
      <c r="BB695" s="144">
        <v>1</v>
      </c>
      <c r="BC695" s="144">
        <f>IF(BB695=1,G695,0)</f>
        <v>0</v>
      </c>
      <c r="BD695" s="144">
        <f>IF(BB695=2,G695,0)</f>
        <v>0</v>
      </c>
      <c r="BE695" s="144">
        <f>IF(BB695=3,G695,0)</f>
        <v>0</v>
      </c>
      <c r="BF695" s="144">
        <f>IF(BB695=4,G695,0)</f>
        <v>0</v>
      </c>
      <c r="BG695" s="144">
        <f>IF(BB695=5,G695,0)</f>
        <v>0</v>
      </c>
      <c r="CA695" s="144">
        <v>1</v>
      </c>
      <c r="CB695" s="144">
        <v>1</v>
      </c>
      <c r="CC695" s="167"/>
      <c r="CD695" s="167"/>
    </row>
    <row r="696" spans="1:82">
      <c r="A696" s="175"/>
      <c r="B696" s="176"/>
      <c r="C696" s="228" t="s">
        <v>767</v>
      </c>
      <c r="D696" s="229"/>
      <c r="E696" s="178">
        <v>0.58799999999999997</v>
      </c>
      <c r="F696" s="179"/>
      <c r="G696" s="180"/>
      <c r="H696" s="181"/>
      <c r="I696" s="182"/>
      <c r="J696" s="181"/>
      <c r="K696" s="182"/>
      <c r="M696" s="177" t="s">
        <v>767</v>
      </c>
      <c r="O696" s="177"/>
      <c r="Q696" s="167"/>
    </row>
    <row r="697" spans="1:82">
      <c r="A697" s="175"/>
      <c r="B697" s="176"/>
      <c r="C697" s="228" t="s">
        <v>768</v>
      </c>
      <c r="D697" s="229"/>
      <c r="E697" s="178">
        <v>2.3199999999999998</v>
      </c>
      <c r="F697" s="179"/>
      <c r="G697" s="180"/>
      <c r="H697" s="181"/>
      <c r="I697" s="182"/>
      <c r="J697" s="181"/>
      <c r="K697" s="182"/>
      <c r="M697" s="177" t="s">
        <v>768</v>
      </c>
      <c r="O697" s="177"/>
      <c r="Q697" s="167"/>
    </row>
    <row r="698" spans="1:82">
      <c r="A698" s="175"/>
      <c r="B698" s="176"/>
      <c r="C698" s="228" t="s">
        <v>769</v>
      </c>
      <c r="D698" s="229"/>
      <c r="E698" s="178">
        <v>0</v>
      </c>
      <c r="F698" s="179"/>
      <c r="G698" s="180"/>
      <c r="H698" s="181"/>
      <c r="I698" s="182"/>
      <c r="J698" s="181"/>
      <c r="K698" s="182"/>
      <c r="M698" s="177" t="s">
        <v>769</v>
      </c>
      <c r="O698" s="177"/>
      <c r="Q698" s="167"/>
    </row>
    <row r="699" spans="1:82">
      <c r="A699" s="175"/>
      <c r="B699" s="176"/>
      <c r="C699" s="228" t="s">
        <v>770</v>
      </c>
      <c r="D699" s="229"/>
      <c r="E699" s="178">
        <v>0.14399999999999999</v>
      </c>
      <c r="F699" s="179"/>
      <c r="G699" s="180"/>
      <c r="H699" s="181"/>
      <c r="I699" s="182"/>
      <c r="J699" s="181"/>
      <c r="K699" s="182"/>
      <c r="M699" s="177" t="s">
        <v>770</v>
      </c>
      <c r="O699" s="177"/>
      <c r="Q699" s="167"/>
    </row>
    <row r="700" spans="1:82">
      <c r="A700" s="175"/>
      <c r="B700" s="176"/>
      <c r="C700" s="228" t="s">
        <v>771</v>
      </c>
      <c r="D700" s="229"/>
      <c r="E700" s="178">
        <v>0.126</v>
      </c>
      <c r="F700" s="179"/>
      <c r="G700" s="180"/>
      <c r="H700" s="181"/>
      <c r="I700" s="182"/>
      <c r="J700" s="181"/>
      <c r="K700" s="182"/>
      <c r="M700" s="177" t="s">
        <v>771</v>
      </c>
      <c r="O700" s="177"/>
      <c r="Q700" s="167"/>
    </row>
    <row r="701" spans="1:82">
      <c r="A701" s="168">
        <v>72</v>
      </c>
      <c r="B701" s="169" t="s">
        <v>772</v>
      </c>
      <c r="C701" s="170" t="s">
        <v>773</v>
      </c>
      <c r="D701" s="171" t="s">
        <v>106</v>
      </c>
      <c r="E701" s="172">
        <v>31</v>
      </c>
      <c r="F701" s="207"/>
      <c r="G701" s="173">
        <f>E701*F701</f>
        <v>0</v>
      </c>
      <c r="H701" s="174">
        <v>6.7000000000000002E-4</v>
      </c>
      <c r="I701" s="174">
        <f>E701*H701</f>
        <v>2.077E-2</v>
      </c>
      <c r="J701" s="174">
        <v>-5.5E-2</v>
      </c>
      <c r="K701" s="174">
        <f>E701*J701</f>
        <v>-1.7050000000000001</v>
      </c>
      <c r="Q701" s="167">
        <v>2</v>
      </c>
      <c r="AA701" s="144">
        <v>1</v>
      </c>
      <c r="AB701" s="144">
        <v>1</v>
      </c>
      <c r="AC701" s="144">
        <v>1</v>
      </c>
      <c r="BB701" s="144">
        <v>1</v>
      </c>
      <c r="BC701" s="144">
        <f>IF(BB701=1,G701,0)</f>
        <v>0</v>
      </c>
      <c r="BD701" s="144">
        <f>IF(BB701=2,G701,0)</f>
        <v>0</v>
      </c>
      <c r="BE701" s="144">
        <f>IF(BB701=3,G701,0)</f>
        <v>0</v>
      </c>
      <c r="BF701" s="144">
        <f>IF(BB701=4,G701,0)</f>
        <v>0</v>
      </c>
      <c r="BG701" s="144">
        <f>IF(BB701=5,G701,0)</f>
        <v>0</v>
      </c>
      <c r="CA701" s="144">
        <v>1</v>
      </c>
      <c r="CB701" s="144">
        <v>1</v>
      </c>
      <c r="CC701" s="167"/>
      <c r="CD701" s="167"/>
    </row>
    <row r="702" spans="1:82">
      <c r="A702" s="175"/>
      <c r="B702" s="176"/>
      <c r="C702" s="228" t="s">
        <v>774</v>
      </c>
      <c r="D702" s="229"/>
      <c r="E702" s="178">
        <v>3.52</v>
      </c>
      <c r="F702" s="179"/>
      <c r="G702" s="180"/>
      <c r="H702" s="181"/>
      <c r="I702" s="182"/>
      <c r="J702" s="181"/>
      <c r="K702" s="182"/>
      <c r="M702" s="177" t="s">
        <v>774</v>
      </c>
      <c r="O702" s="177"/>
      <c r="Q702" s="167"/>
    </row>
    <row r="703" spans="1:82">
      <c r="A703" s="175"/>
      <c r="B703" s="176"/>
      <c r="C703" s="228" t="s">
        <v>775</v>
      </c>
      <c r="D703" s="229"/>
      <c r="E703" s="178">
        <v>2.2000000000000002</v>
      </c>
      <c r="F703" s="179"/>
      <c r="G703" s="180"/>
      <c r="H703" s="181"/>
      <c r="I703" s="182"/>
      <c r="J703" s="181"/>
      <c r="K703" s="182"/>
      <c r="M703" s="177" t="s">
        <v>775</v>
      </c>
      <c r="O703" s="177"/>
      <c r="Q703" s="167"/>
    </row>
    <row r="704" spans="1:82">
      <c r="A704" s="175"/>
      <c r="B704" s="176"/>
      <c r="C704" s="228" t="s">
        <v>776</v>
      </c>
      <c r="D704" s="229"/>
      <c r="E704" s="178">
        <v>0</v>
      </c>
      <c r="F704" s="179"/>
      <c r="G704" s="180"/>
      <c r="H704" s="181"/>
      <c r="I704" s="182"/>
      <c r="J704" s="181"/>
      <c r="K704" s="182"/>
      <c r="M704" s="177" t="s">
        <v>776</v>
      </c>
      <c r="O704" s="177"/>
      <c r="Q704" s="167"/>
    </row>
    <row r="705" spans="1:82">
      <c r="A705" s="175"/>
      <c r="B705" s="176"/>
      <c r="C705" s="228" t="s">
        <v>777</v>
      </c>
      <c r="D705" s="229"/>
      <c r="E705" s="178">
        <v>0.48</v>
      </c>
      <c r="F705" s="179"/>
      <c r="G705" s="180"/>
      <c r="H705" s="181"/>
      <c r="I705" s="182"/>
      <c r="J705" s="181"/>
      <c r="K705" s="182"/>
      <c r="M705" s="177" t="s">
        <v>777</v>
      </c>
      <c r="O705" s="177"/>
      <c r="Q705" s="167"/>
    </row>
    <row r="706" spans="1:82">
      <c r="A706" s="175"/>
      <c r="B706" s="176"/>
      <c r="C706" s="228" t="s">
        <v>778</v>
      </c>
      <c r="D706" s="229"/>
      <c r="E706" s="178">
        <v>24.8</v>
      </c>
      <c r="F706" s="179"/>
      <c r="G706" s="180"/>
      <c r="H706" s="181"/>
      <c r="I706" s="182"/>
      <c r="J706" s="181"/>
      <c r="K706" s="182"/>
      <c r="M706" s="177" t="s">
        <v>778</v>
      </c>
      <c r="O706" s="177"/>
      <c r="Q706" s="167"/>
    </row>
    <row r="707" spans="1:82">
      <c r="A707" s="168">
        <v>73</v>
      </c>
      <c r="B707" s="169" t="s">
        <v>779</v>
      </c>
      <c r="C707" s="170" t="s">
        <v>780</v>
      </c>
      <c r="D707" s="171" t="s">
        <v>86</v>
      </c>
      <c r="E707" s="172">
        <v>4.5590999999999999</v>
      </c>
      <c r="F707" s="207"/>
      <c r="G707" s="173">
        <f>E707*F707</f>
        <v>0</v>
      </c>
      <c r="H707" s="174">
        <v>0</v>
      </c>
      <c r="I707" s="174">
        <f>E707*H707</f>
        <v>0</v>
      </c>
      <c r="J707" s="174">
        <v>-1.6</v>
      </c>
      <c r="K707" s="174">
        <f>E707*J707</f>
        <v>-7.2945600000000006</v>
      </c>
      <c r="Q707" s="167">
        <v>2</v>
      </c>
      <c r="AA707" s="144">
        <v>1</v>
      </c>
      <c r="AB707" s="144">
        <v>1</v>
      </c>
      <c r="AC707" s="144">
        <v>1</v>
      </c>
      <c r="BB707" s="144">
        <v>1</v>
      </c>
      <c r="BC707" s="144">
        <f>IF(BB707=1,G707,0)</f>
        <v>0</v>
      </c>
      <c r="BD707" s="144">
        <f>IF(BB707=2,G707,0)</f>
        <v>0</v>
      </c>
      <c r="BE707" s="144">
        <f>IF(BB707=3,G707,0)</f>
        <v>0</v>
      </c>
      <c r="BF707" s="144">
        <f>IF(BB707=4,G707,0)</f>
        <v>0</v>
      </c>
      <c r="BG707" s="144">
        <f>IF(BB707=5,G707,0)</f>
        <v>0</v>
      </c>
      <c r="CA707" s="144">
        <v>1</v>
      </c>
      <c r="CB707" s="144">
        <v>1</v>
      </c>
      <c r="CC707" s="167"/>
      <c r="CD707" s="167"/>
    </row>
    <row r="708" spans="1:82">
      <c r="A708" s="175"/>
      <c r="B708" s="176"/>
      <c r="C708" s="228" t="s">
        <v>781</v>
      </c>
      <c r="D708" s="229"/>
      <c r="E708" s="178">
        <v>0</v>
      </c>
      <c r="F708" s="179"/>
      <c r="G708" s="180"/>
      <c r="H708" s="181"/>
      <c r="I708" s="182"/>
      <c r="J708" s="181"/>
      <c r="K708" s="182"/>
      <c r="M708" s="177" t="s">
        <v>781</v>
      </c>
      <c r="O708" s="177"/>
      <c r="Q708" s="167"/>
    </row>
    <row r="709" spans="1:82">
      <c r="A709" s="175"/>
      <c r="B709" s="176"/>
      <c r="C709" s="228" t="s">
        <v>782</v>
      </c>
      <c r="D709" s="229"/>
      <c r="E709" s="178">
        <v>4.5590999999999999</v>
      </c>
      <c r="F709" s="179"/>
      <c r="G709" s="180"/>
      <c r="H709" s="181"/>
      <c r="I709" s="182"/>
      <c r="J709" s="181"/>
      <c r="K709" s="182"/>
      <c r="M709" s="177" t="s">
        <v>782</v>
      </c>
      <c r="O709" s="177"/>
      <c r="Q709" s="167"/>
    </row>
    <row r="710" spans="1:82">
      <c r="A710" s="168">
        <v>74</v>
      </c>
      <c r="B710" s="169" t="s">
        <v>783</v>
      </c>
      <c r="C710" s="170" t="s">
        <v>784</v>
      </c>
      <c r="D710" s="171" t="s">
        <v>106</v>
      </c>
      <c r="E710" s="172">
        <v>1560.28</v>
      </c>
      <c r="F710" s="207"/>
      <c r="G710" s="173">
        <f>E710*F710</f>
        <v>0</v>
      </c>
      <c r="H710" s="174">
        <v>0</v>
      </c>
      <c r="I710" s="174">
        <f>E710*H710</f>
        <v>0</v>
      </c>
      <c r="J710" s="174">
        <v>-1.75E-3</v>
      </c>
      <c r="K710" s="174">
        <f>E710*J710</f>
        <v>-2.7304900000000001</v>
      </c>
      <c r="Q710" s="167">
        <v>2</v>
      </c>
      <c r="AA710" s="144">
        <v>1</v>
      </c>
      <c r="AB710" s="144">
        <v>1</v>
      </c>
      <c r="AC710" s="144">
        <v>1</v>
      </c>
      <c r="BB710" s="144">
        <v>1</v>
      </c>
      <c r="BC710" s="144">
        <f>IF(BB710=1,G710,0)</f>
        <v>0</v>
      </c>
      <c r="BD710" s="144">
        <f>IF(BB710=2,G710,0)</f>
        <v>0</v>
      </c>
      <c r="BE710" s="144">
        <f>IF(BB710=3,G710,0)</f>
        <v>0</v>
      </c>
      <c r="BF710" s="144">
        <f>IF(BB710=4,G710,0)</f>
        <v>0</v>
      </c>
      <c r="BG710" s="144">
        <f>IF(BB710=5,G710,0)</f>
        <v>0</v>
      </c>
      <c r="CA710" s="144">
        <v>1</v>
      </c>
      <c r="CB710" s="144">
        <v>1</v>
      </c>
      <c r="CC710" s="167"/>
      <c r="CD710" s="167"/>
    </row>
    <row r="711" spans="1:82">
      <c r="A711" s="168">
        <v>75</v>
      </c>
      <c r="B711" s="169" t="s">
        <v>785</v>
      </c>
      <c r="C711" s="170" t="s">
        <v>786</v>
      </c>
      <c r="D711" s="171" t="s">
        <v>106</v>
      </c>
      <c r="E711" s="172">
        <v>1594.1379999999999</v>
      </c>
      <c r="F711" s="207"/>
      <c r="G711" s="173">
        <f>E711*F711</f>
        <v>0</v>
      </c>
      <c r="H711" s="174">
        <v>0</v>
      </c>
      <c r="I711" s="174">
        <f>E711*H711</f>
        <v>0</v>
      </c>
      <c r="J711" s="174">
        <v>-0.02</v>
      </c>
      <c r="K711" s="174">
        <f>E711*J711</f>
        <v>-31.882759999999998</v>
      </c>
      <c r="Q711" s="167">
        <v>2</v>
      </c>
      <c r="AA711" s="144">
        <v>1</v>
      </c>
      <c r="AB711" s="144">
        <v>1</v>
      </c>
      <c r="AC711" s="144">
        <v>1</v>
      </c>
      <c r="BB711" s="144">
        <v>1</v>
      </c>
      <c r="BC711" s="144">
        <f>IF(BB711=1,G711,0)</f>
        <v>0</v>
      </c>
      <c r="BD711" s="144">
        <f>IF(BB711=2,G711,0)</f>
        <v>0</v>
      </c>
      <c r="BE711" s="144">
        <f>IF(BB711=3,G711,0)</f>
        <v>0</v>
      </c>
      <c r="BF711" s="144">
        <f>IF(BB711=4,G711,0)</f>
        <v>0</v>
      </c>
      <c r="BG711" s="144">
        <f>IF(BB711=5,G711,0)</f>
        <v>0</v>
      </c>
      <c r="CA711" s="144">
        <v>1</v>
      </c>
      <c r="CB711" s="144">
        <v>1</v>
      </c>
      <c r="CC711" s="167"/>
      <c r="CD711" s="167"/>
    </row>
    <row r="712" spans="1:82">
      <c r="A712" s="175"/>
      <c r="B712" s="176"/>
      <c r="C712" s="228" t="s">
        <v>787</v>
      </c>
      <c r="D712" s="229"/>
      <c r="E712" s="178">
        <v>0</v>
      </c>
      <c r="F712" s="179"/>
      <c r="G712" s="180"/>
      <c r="H712" s="181"/>
      <c r="I712" s="182"/>
      <c r="J712" s="181"/>
      <c r="K712" s="182"/>
      <c r="M712" s="177" t="s">
        <v>787</v>
      </c>
      <c r="O712" s="177"/>
      <c r="Q712" s="167"/>
    </row>
    <row r="713" spans="1:82">
      <c r="A713" s="175"/>
      <c r="B713" s="176"/>
      <c r="C713" s="228" t="s">
        <v>788</v>
      </c>
      <c r="D713" s="229"/>
      <c r="E713" s="178">
        <v>140.43</v>
      </c>
      <c r="F713" s="179"/>
      <c r="G713" s="180"/>
      <c r="H713" s="181"/>
      <c r="I713" s="182"/>
      <c r="J713" s="181"/>
      <c r="K713" s="182"/>
      <c r="M713" s="177" t="s">
        <v>788</v>
      </c>
      <c r="O713" s="177"/>
      <c r="Q713" s="167"/>
    </row>
    <row r="714" spans="1:82">
      <c r="A714" s="175"/>
      <c r="B714" s="176"/>
      <c r="C714" s="228" t="s">
        <v>789</v>
      </c>
      <c r="D714" s="229"/>
      <c r="E714" s="178">
        <v>3.516</v>
      </c>
      <c r="F714" s="179"/>
      <c r="G714" s="180"/>
      <c r="H714" s="181"/>
      <c r="I714" s="182"/>
      <c r="J714" s="181"/>
      <c r="K714" s="182"/>
      <c r="M714" s="177" t="s">
        <v>789</v>
      </c>
      <c r="O714" s="177"/>
      <c r="Q714" s="167"/>
    </row>
    <row r="715" spans="1:82">
      <c r="A715" s="175"/>
      <c r="B715" s="176"/>
      <c r="C715" s="228" t="s">
        <v>790</v>
      </c>
      <c r="D715" s="229"/>
      <c r="E715" s="178">
        <v>3.3210000000000002</v>
      </c>
      <c r="F715" s="179"/>
      <c r="G715" s="180"/>
      <c r="H715" s="181"/>
      <c r="I715" s="182"/>
      <c r="J715" s="181"/>
      <c r="K715" s="182"/>
      <c r="M715" s="177" t="s">
        <v>790</v>
      </c>
      <c r="O715" s="177"/>
      <c r="Q715" s="167"/>
    </row>
    <row r="716" spans="1:82">
      <c r="A716" s="175"/>
      <c r="B716" s="176"/>
      <c r="C716" s="228" t="s">
        <v>791</v>
      </c>
      <c r="D716" s="229"/>
      <c r="E716" s="178">
        <v>3.4035000000000002</v>
      </c>
      <c r="F716" s="179"/>
      <c r="G716" s="180"/>
      <c r="H716" s="181"/>
      <c r="I716" s="182"/>
      <c r="J716" s="181"/>
      <c r="K716" s="182"/>
      <c r="M716" s="177" t="s">
        <v>791</v>
      </c>
      <c r="O716" s="177"/>
      <c r="Q716" s="167"/>
    </row>
    <row r="717" spans="1:82">
      <c r="A717" s="175"/>
      <c r="B717" s="176"/>
      <c r="C717" s="228" t="s">
        <v>792</v>
      </c>
      <c r="D717" s="229"/>
      <c r="E717" s="178">
        <v>3.375</v>
      </c>
      <c r="F717" s="179"/>
      <c r="G717" s="180"/>
      <c r="H717" s="181"/>
      <c r="I717" s="182"/>
      <c r="J717" s="181"/>
      <c r="K717" s="182"/>
      <c r="M717" s="177" t="s">
        <v>792</v>
      </c>
      <c r="O717" s="177"/>
      <c r="Q717" s="167"/>
    </row>
    <row r="718" spans="1:82">
      <c r="A718" s="175"/>
      <c r="B718" s="176"/>
      <c r="C718" s="228" t="s">
        <v>793</v>
      </c>
      <c r="D718" s="229"/>
      <c r="E718" s="178">
        <v>3.351</v>
      </c>
      <c r="F718" s="179"/>
      <c r="G718" s="180"/>
      <c r="H718" s="181"/>
      <c r="I718" s="182"/>
      <c r="J718" s="181"/>
      <c r="K718" s="182"/>
      <c r="M718" s="177" t="s">
        <v>793</v>
      </c>
      <c r="O718" s="177"/>
      <c r="Q718" s="167"/>
    </row>
    <row r="719" spans="1:82">
      <c r="A719" s="175"/>
      <c r="B719" s="176"/>
      <c r="C719" s="228" t="s">
        <v>794</v>
      </c>
      <c r="D719" s="229"/>
      <c r="E719" s="178">
        <v>3.5385</v>
      </c>
      <c r="F719" s="179"/>
      <c r="G719" s="180"/>
      <c r="H719" s="181"/>
      <c r="I719" s="182"/>
      <c r="J719" s="181"/>
      <c r="K719" s="182"/>
      <c r="M719" s="177" t="s">
        <v>794</v>
      </c>
      <c r="O719" s="177"/>
      <c r="Q719" s="167"/>
    </row>
    <row r="720" spans="1:82">
      <c r="A720" s="175"/>
      <c r="B720" s="176"/>
      <c r="C720" s="228" t="s">
        <v>795</v>
      </c>
      <c r="D720" s="229"/>
      <c r="E720" s="178">
        <v>3.2985000000000002</v>
      </c>
      <c r="F720" s="179"/>
      <c r="G720" s="180"/>
      <c r="H720" s="181"/>
      <c r="I720" s="182"/>
      <c r="J720" s="181"/>
      <c r="K720" s="182"/>
      <c r="M720" s="177" t="s">
        <v>795</v>
      </c>
      <c r="O720" s="177"/>
      <c r="Q720" s="167"/>
    </row>
    <row r="721" spans="1:17">
      <c r="A721" s="175"/>
      <c r="B721" s="176"/>
      <c r="C721" s="228" t="s">
        <v>796</v>
      </c>
      <c r="D721" s="229"/>
      <c r="E721" s="178">
        <v>3.3330000000000002</v>
      </c>
      <c r="F721" s="179"/>
      <c r="G721" s="180"/>
      <c r="H721" s="181"/>
      <c r="I721" s="182"/>
      <c r="J721" s="181"/>
      <c r="K721" s="182"/>
      <c r="M721" s="177" t="s">
        <v>796</v>
      </c>
      <c r="O721" s="177"/>
      <c r="Q721" s="167"/>
    </row>
    <row r="722" spans="1:17">
      <c r="A722" s="175"/>
      <c r="B722" s="176"/>
      <c r="C722" s="228" t="s">
        <v>797</v>
      </c>
      <c r="D722" s="229"/>
      <c r="E722" s="178">
        <v>3.5910000000000002</v>
      </c>
      <c r="F722" s="179"/>
      <c r="G722" s="180"/>
      <c r="H722" s="181"/>
      <c r="I722" s="182"/>
      <c r="J722" s="181"/>
      <c r="K722" s="182"/>
      <c r="M722" s="177" t="s">
        <v>797</v>
      </c>
      <c r="O722" s="177"/>
      <c r="Q722" s="167"/>
    </row>
    <row r="723" spans="1:17">
      <c r="A723" s="175"/>
      <c r="B723" s="176"/>
      <c r="C723" s="228" t="s">
        <v>798</v>
      </c>
      <c r="D723" s="229"/>
      <c r="E723" s="178">
        <v>3.2669999999999999</v>
      </c>
      <c r="F723" s="179"/>
      <c r="G723" s="180"/>
      <c r="H723" s="181"/>
      <c r="I723" s="182"/>
      <c r="J723" s="181"/>
      <c r="K723" s="182"/>
      <c r="M723" s="177" t="s">
        <v>798</v>
      </c>
      <c r="O723" s="177"/>
      <c r="Q723" s="167"/>
    </row>
    <row r="724" spans="1:17">
      <c r="A724" s="175"/>
      <c r="B724" s="176"/>
      <c r="C724" s="228" t="s">
        <v>799</v>
      </c>
      <c r="D724" s="229"/>
      <c r="E724" s="178">
        <v>3.4830000000000001</v>
      </c>
      <c r="F724" s="179"/>
      <c r="G724" s="180"/>
      <c r="H724" s="181"/>
      <c r="I724" s="182"/>
      <c r="J724" s="181"/>
      <c r="K724" s="182"/>
      <c r="M724" s="177" t="s">
        <v>799</v>
      </c>
      <c r="O724" s="177"/>
      <c r="Q724" s="167"/>
    </row>
    <row r="725" spans="1:17">
      <c r="A725" s="175"/>
      <c r="B725" s="176"/>
      <c r="C725" s="228" t="s">
        <v>800</v>
      </c>
      <c r="D725" s="229"/>
      <c r="E725" s="178">
        <v>3.3839999999999999</v>
      </c>
      <c r="F725" s="179"/>
      <c r="G725" s="180"/>
      <c r="H725" s="181"/>
      <c r="I725" s="182"/>
      <c r="J725" s="181"/>
      <c r="K725" s="182"/>
      <c r="M725" s="177" t="s">
        <v>800</v>
      </c>
      <c r="O725" s="177"/>
      <c r="Q725" s="167"/>
    </row>
    <row r="726" spans="1:17">
      <c r="A726" s="175"/>
      <c r="B726" s="176"/>
      <c r="C726" s="228" t="s">
        <v>801</v>
      </c>
      <c r="D726" s="229"/>
      <c r="E726" s="178">
        <v>15.4</v>
      </c>
      <c r="F726" s="179"/>
      <c r="G726" s="180"/>
      <c r="H726" s="181"/>
      <c r="I726" s="182"/>
      <c r="J726" s="181"/>
      <c r="K726" s="182"/>
      <c r="M726" s="177" t="s">
        <v>801</v>
      </c>
      <c r="O726" s="177"/>
      <c r="Q726" s="167"/>
    </row>
    <row r="727" spans="1:17">
      <c r="A727" s="175"/>
      <c r="B727" s="176"/>
      <c r="C727" s="228" t="s">
        <v>802</v>
      </c>
      <c r="D727" s="229"/>
      <c r="E727" s="178">
        <v>4.62</v>
      </c>
      <c r="F727" s="179"/>
      <c r="G727" s="180"/>
      <c r="H727" s="181"/>
      <c r="I727" s="182"/>
      <c r="J727" s="181"/>
      <c r="K727" s="182"/>
      <c r="M727" s="177" t="s">
        <v>802</v>
      </c>
      <c r="O727" s="177"/>
      <c r="Q727" s="167"/>
    </row>
    <row r="728" spans="1:17">
      <c r="A728" s="175"/>
      <c r="B728" s="176"/>
      <c r="C728" s="228" t="s">
        <v>803</v>
      </c>
      <c r="D728" s="229"/>
      <c r="E728" s="178">
        <v>8.81</v>
      </c>
      <c r="F728" s="179"/>
      <c r="G728" s="180"/>
      <c r="H728" s="181"/>
      <c r="I728" s="182"/>
      <c r="J728" s="181"/>
      <c r="K728" s="182"/>
      <c r="M728" s="177" t="s">
        <v>803</v>
      </c>
      <c r="O728" s="177"/>
      <c r="Q728" s="167"/>
    </row>
    <row r="729" spans="1:17">
      <c r="A729" s="175"/>
      <c r="B729" s="176"/>
      <c r="C729" s="228" t="s">
        <v>804</v>
      </c>
      <c r="D729" s="229"/>
      <c r="E729" s="178">
        <v>15.15</v>
      </c>
      <c r="F729" s="179"/>
      <c r="G729" s="180"/>
      <c r="H729" s="181"/>
      <c r="I729" s="182"/>
      <c r="J729" s="181"/>
      <c r="K729" s="182"/>
      <c r="M729" s="177" t="s">
        <v>804</v>
      </c>
      <c r="O729" s="177"/>
      <c r="Q729" s="167"/>
    </row>
    <row r="730" spans="1:17">
      <c r="A730" s="175"/>
      <c r="B730" s="176"/>
      <c r="C730" s="228" t="s">
        <v>805</v>
      </c>
      <c r="D730" s="229"/>
      <c r="E730" s="178">
        <v>2.97</v>
      </c>
      <c r="F730" s="179"/>
      <c r="G730" s="180"/>
      <c r="H730" s="181"/>
      <c r="I730" s="182"/>
      <c r="J730" s="181"/>
      <c r="K730" s="182"/>
      <c r="M730" s="177" t="s">
        <v>805</v>
      </c>
      <c r="O730" s="177"/>
      <c r="Q730" s="167"/>
    </row>
    <row r="731" spans="1:17">
      <c r="A731" s="175"/>
      <c r="B731" s="176"/>
      <c r="C731" s="228" t="s">
        <v>806</v>
      </c>
      <c r="D731" s="229"/>
      <c r="E731" s="178">
        <v>8.6</v>
      </c>
      <c r="F731" s="179"/>
      <c r="G731" s="180"/>
      <c r="H731" s="181"/>
      <c r="I731" s="182"/>
      <c r="J731" s="181"/>
      <c r="K731" s="182"/>
      <c r="M731" s="177" t="s">
        <v>806</v>
      </c>
      <c r="O731" s="177"/>
      <c r="Q731" s="167"/>
    </row>
    <row r="732" spans="1:17">
      <c r="A732" s="175"/>
      <c r="B732" s="176"/>
      <c r="C732" s="228" t="s">
        <v>807</v>
      </c>
      <c r="D732" s="229"/>
      <c r="E732" s="178">
        <v>14.21</v>
      </c>
      <c r="F732" s="179"/>
      <c r="G732" s="180"/>
      <c r="H732" s="181"/>
      <c r="I732" s="182"/>
      <c r="J732" s="181"/>
      <c r="K732" s="182"/>
      <c r="M732" s="177" t="s">
        <v>807</v>
      </c>
      <c r="O732" s="177"/>
      <c r="Q732" s="167"/>
    </row>
    <row r="733" spans="1:17">
      <c r="A733" s="175"/>
      <c r="B733" s="176"/>
      <c r="C733" s="228" t="s">
        <v>808</v>
      </c>
      <c r="D733" s="229"/>
      <c r="E733" s="178">
        <v>3.5783999999999998</v>
      </c>
      <c r="F733" s="179"/>
      <c r="G733" s="180"/>
      <c r="H733" s="181"/>
      <c r="I733" s="182"/>
      <c r="J733" s="181"/>
      <c r="K733" s="182"/>
      <c r="M733" s="177" t="s">
        <v>808</v>
      </c>
      <c r="O733" s="177"/>
      <c r="Q733" s="167"/>
    </row>
    <row r="734" spans="1:17">
      <c r="A734" s="175"/>
      <c r="B734" s="176"/>
      <c r="C734" s="228" t="s">
        <v>809</v>
      </c>
      <c r="D734" s="229"/>
      <c r="E734" s="178">
        <v>3.3839999999999999</v>
      </c>
      <c r="F734" s="179"/>
      <c r="G734" s="180"/>
      <c r="H734" s="181"/>
      <c r="I734" s="182"/>
      <c r="J734" s="181"/>
      <c r="K734" s="182"/>
      <c r="M734" s="177" t="s">
        <v>809</v>
      </c>
      <c r="O734" s="177"/>
      <c r="Q734" s="167"/>
    </row>
    <row r="735" spans="1:17">
      <c r="A735" s="175"/>
      <c r="B735" s="176"/>
      <c r="C735" s="228" t="s">
        <v>810</v>
      </c>
      <c r="D735" s="229"/>
      <c r="E735" s="178">
        <v>3.39</v>
      </c>
      <c r="F735" s="179"/>
      <c r="G735" s="180"/>
      <c r="H735" s="181"/>
      <c r="I735" s="182"/>
      <c r="J735" s="181"/>
      <c r="K735" s="182"/>
      <c r="M735" s="177" t="s">
        <v>810</v>
      </c>
      <c r="O735" s="177"/>
      <c r="Q735" s="167"/>
    </row>
    <row r="736" spans="1:17">
      <c r="A736" s="175"/>
      <c r="B736" s="176"/>
      <c r="C736" s="228" t="s">
        <v>811</v>
      </c>
      <c r="D736" s="229"/>
      <c r="E736" s="178">
        <v>3.3075000000000001</v>
      </c>
      <c r="F736" s="179"/>
      <c r="G736" s="180"/>
      <c r="H736" s="181"/>
      <c r="I736" s="182"/>
      <c r="J736" s="181"/>
      <c r="K736" s="182"/>
      <c r="M736" s="177" t="s">
        <v>811</v>
      </c>
      <c r="O736" s="177"/>
      <c r="Q736" s="167"/>
    </row>
    <row r="737" spans="1:17">
      <c r="A737" s="175"/>
      <c r="B737" s="176"/>
      <c r="C737" s="228" t="s">
        <v>812</v>
      </c>
      <c r="D737" s="229"/>
      <c r="E737" s="178">
        <v>3.4830000000000001</v>
      </c>
      <c r="F737" s="179"/>
      <c r="G737" s="180"/>
      <c r="H737" s="181"/>
      <c r="I737" s="182"/>
      <c r="J737" s="181"/>
      <c r="K737" s="182"/>
      <c r="M737" s="177" t="s">
        <v>812</v>
      </c>
      <c r="O737" s="177"/>
      <c r="Q737" s="167"/>
    </row>
    <row r="738" spans="1:17">
      <c r="A738" s="175"/>
      <c r="B738" s="176"/>
      <c r="C738" s="228" t="s">
        <v>813</v>
      </c>
      <c r="D738" s="229"/>
      <c r="E738" s="178">
        <v>3.3045</v>
      </c>
      <c r="F738" s="179"/>
      <c r="G738" s="180"/>
      <c r="H738" s="181"/>
      <c r="I738" s="182"/>
      <c r="J738" s="181"/>
      <c r="K738" s="182"/>
      <c r="M738" s="177" t="s">
        <v>813</v>
      </c>
      <c r="O738" s="177"/>
      <c r="Q738" s="167"/>
    </row>
    <row r="739" spans="1:17">
      <c r="A739" s="175"/>
      <c r="B739" s="176"/>
      <c r="C739" s="228" t="s">
        <v>814</v>
      </c>
      <c r="D739" s="229"/>
      <c r="E739" s="178">
        <v>3.3660000000000001</v>
      </c>
      <c r="F739" s="179"/>
      <c r="G739" s="180"/>
      <c r="H739" s="181"/>
      <c r="I739" s="182"/>
      <c r="J739" s="181"/>
      <c r="K739" s="182"/>
      <c r="M739" s="177" t="s">
        <v>814</v>
      </c>
      <c r="O739" s="177"/>
      <c r="Q739" s="167"/>
    </row>
    <row r="740" spans="1:17">
      <c r="A740" s="175"/>
      <c r="B740" s="176"/>
      <c r="C740" s="228" t="s">
        <v>815</v>
      </c>
      <c r="D740" s="229"/>
      <c r="E740" s="178">
        <v>3.3180000000000001</v>
      </c>
      <c r="F740" s="179"/>
      <c r="G740" s="180"/>
      <c r="H740" s="181"/>
      <c r="I740" s="182"/>
      <c r="J740" s="181"/>
      <c r="K740" s="182"/>
      <c r="M740" s="177" t="s">
        <v>815</v>
      </c>
      <c r="O740" s="177"/>
      <c r="Q740" s="167"/>
    </row>
    <row r="741" spans="1:17">
      <c r="A741" s="175"/>
      <c r="B741" s="176"/>
      <c r="C741" s="228" t="s">
        <v>816</v>
      </c>
      <c r="D741" s="229"/>
      <c r="E741" s="178">
        <v>3.351</v>
      </c>
      <c r="F741" s="179"/>
      <c r="G741" s="180"/>
      <c r="H741" s="181"/>
      <c r="I741" s="182"/>
      <c r="J741" s="181"/>
      <c r="K741" s="182"/>
      <c r="M741" s="177" t="s">
        <v>816</v>
      </c>
      <c r="O741" s="177"/>
      <c r="Q741" s="167"/>
    </row>
    <row r="742" spans="1:17">
      <c r="A742" s="175"/>
      <c r="B742" s="176"/>
      <c r="C742" s="228" t="s">
        <v>817</v>
      </c>
      <c r="D742" s="229"/>
      <c r="E742" s="178">
        <v>3.3839999999999999</v>
      </c>
      <c r="F742" s="179"/>
      <c r="G742" s="180"/>
      <c r="H742" s="181"/>
      <c r="I742" s="182"/>
      <c r="J742" s="181"/>
      <c r="K742" s="182"/>
      <c r="M742" s="177" t="s">
        <v>817</v>
      </c>
      <c r="O742" s="177"/>
      <c r="Q742" s="167"/>
    </row>
    <row r="743" spans="1:17">
      <c r="A743" s="175"/>
      <c r="B743" s="176"/>
      <c r="C743" s="228" t="s">
        <v>818</v>
      </c>
      <c r="D743" s="229"/>
      <c r="E743" s="178">
        <v>3.4035000000000002</v>
      </c>
      <c r="F743" s="179"/>
      <c r="G743" s="180"/>
      <c r="H743" s="181"/>
      <c r="I743" s="182"/>
      <c r="J743" s="181"/>
      <c r="K743" s="182"/>
      <c r="M743" s="177" t="s">
        <v>818</v>
      </c>
      <c r="O743" s="177"/>
      <c r="Q743" s="167"/>
    </row>
    <row r="744" spans="1:17">
      <c r="A744" s="175"/>
      <c r="B744" s="176"/>
      <c r="C744" s="228" t="s">
        <v>819</v>
      </c>
      <c r="D744" s="229"/>
      <c r="E744" s="178">
        <v>1.4854000000000001</v>
      </c>
      <c r="F744" s="179"/>
      <c r="G744" s="180"/>
      <c r="H744" s="181"/>
      <c r="I744" s="182"/>
      <c r="J744" s="181"/>
      <c r="K744" s="182"/>
      <c r="M744" s="177" t="s">
        <v>819</v>
      </c>
      <c r="O744" s="177"/>
      <c r="Q744" s="167"/>
    </row>
    <row r="745" spans="1:17">
      <c r="A745" s="175"/>
      <c r="B745" s="176"/>
      <c r="C745" s="228" t="s">
        <v>820</v>
      </c>
      <c r="D745" s="229"/>
      <c r="E745" s="178">
        <v>3.3809999999999998</v>
      </c>
      <c r="F745" s="179"/>
      <c r="G745" s="180"/>
      <c r="H745" s="181"/>
      <c r="I745" s="182"/>
      <c r="J745" s="181"/>
      <c r="K745" s="182"/>
      <c r="M745" s="177" t="s">
        <v>820</v>
      </c>
      <c r="O745" s="177"/>
      <c r="Q745" s="167"/>
    </row>
    <row r="746" spans="1:17">
      <c r="A746" s="175"/>
      <c r="B746" s="176"/>
      <c r="C746" s="228" t="s">
        <v>821</v>
      </c>
      <c r="D746" s="229"/>
      <c r="E746" s="178">
        <v>3.54</v>
      </c>
      <c r="F746" s="179"/>
      <c r="G746" s="180"/>
      <c r="H746" s="181"/>
      <c r="I746" s="182"/>
      <c r="J746" s="181"/>
      <c r="K746" s="182"/>
      <c r="M746" s="177" t="s">
        <v>821</v>
      </c>
      <c r="O746" s="177"/>
      <c r="Q746" s="167"/>
    </row>
    <row r="747" spans="1:17">
      <c r="A747" s="175"/>
      <c r="B747" s="176"/>
      <c r="C747" s="228" t="s">
        <v>822</v>
      </c>
      <c r="D747" s="229"/>
      <c r="E747" s="178">
        <v>3.5430000000000001</v>
      </c>
      <c r="F747" s="179"/>
      <c r="G747" s="180"/>
      <c r="H747" s="181"/>
      <c r="I747" s="182"/>
      <c r="J747" s="181"/>
      <c r="K747" s="182"/>
      <c r="M747" s="177" t="s">
        <v>822</v>
      </c>
      <c r="O747" s="177"/>
      <c r="Q747" s="167"/>
    </row>
    <row r="748" spans="1:17">
      <c r="A748" s="175"/>
      <c r="B748" s="176"/>
      <c r="C748" s="228" t="s">
        <v>823</v>
      </c>
      <c r="D748" s="229"/>
      <c r="E748" s="178">
        <v>1.3963000000000001</v>
      </c>
      <c r="F748" s="179"/>
      <c r="G748" s="180"/>
      <c r="H748" s="181"/>
      <c r="I748" s="182"/>
      <c r="J748" s="181"/>
      <c r="K748" s="182"/>
      <c r="M748" s="177" t="s">
        <v>823</v>
      </c>
      <c r="O748" s="177"/>
      <c r="Q748" s="167"/>
    </row>
    <row r="749" spans="1:17">
      <c r="A749" s="175"/>
      <c r="B749" s="176"/>
      <c r="C749" s="228" t="s">
        <v>824</v>
      </c>
      <c r="D749" s="229"/>
      <c r="E749" s="178">
        <v>3.4634999999999998</v>
      </c>
      <c r="F749" s="179"/>
      <c r="G749" s="180"/>
      <c r="H749" s="181"/>
      <c r="I749" s="182"/>
      <c r="J749" s="181"/>
      <c r="K749" s="182"/>
      <c r="M749" s="177" t="s">
        <v>824</v>
      </c>
      <c r="O749" s="177"/>
      <c r="Q749" s="167"/>
    </row>
    <row r="750" spans="1:17">
      <c r="A750" s="175"/>
      <c r="B750" s="176"/>
      <c r="C750" s="228" t="s">
        <v>825</v>
      </c>
      <c r="D750" s="229"/>
      <c r="E750" s="178">
        <v>3.327</v>
      </c>
      <c r="F750" s="179"/>
      <c r="G750" s="180"/>
      <c r="H750" s="181"/>
      <c r="I750" s="182"/>
      <c r="J750" s="181"/>
      <c r="K750" s="182"/>
      <c r="M750" s="177" t="s">
        <v>825</v>
      </c>
      <c r="O750" s="177"/>
      <c r="Q750" s="167"/>
    </row>
    <row r="751" spans="1:17">
      <c r="A751" s="175"/>
      <c r="B751" s="176"/>
      <c r="C751" s="228" t="s">
        <v>826</v>
      </c>
      <c r="D751" s="229"/>
      <c r="E751" s="178">
        <v>3.6</v>
      </c>
      <c r="F751" s="179"/>
      <c r="G751" s="180"/>
      <c r="H751" s="181"/>
      <c r="I751" s="182"/>
      <c r="J751" s="181"/>
      <c r="K751" s="182"/>
      <c r="M751" s="177" t="s">
        <v>826</v>
      </c>
      <c r="O751" s="177"/>
      <c r="Q751" s="167"/>
    </row>
    <row r="752" spans="1:17">
      <c r="A752" s="175"/>
      <c r="B752" s="176"/>
      <c r="C752" s="228" t="s">
        <v>827</v>
      </c>
      <c r="D752" s="229"/>
      <c r="E752" s="178">
        <v>0</v>
      </c>
      <c r="F752" s="179"/>
      <c r="G752" s="180"/>
      <c r="H752" s="181"/>
      <c r="I752" s="182"/>
      <c r="J752" s="181"/>
      <c r="K752" s="182"/>
      <c r="M752" s="177" t="s">
        <v>827</v>
      </c>
      <c r="O752" s="177"/>
      <c r="Q752" s="167"/>
    </row>
    <row r="753" spans="1:82">
      <c r="A753" s="175"/>
      <c r="B753" s="176"/>
      <c r="C753" s="228" t="s">
        <v>828</v>
      </c>
      <c r="D753" s="229"/>
      <c r="E753" s="178">
        <v>1248.2303999999999</v>
      </c>
      <c r="F753" s="179"/>
      <c r="G753" s="180"/>
      <c r="H753" s="181"/>
      <c r="I753" s="182"/>
      <c r="J753" s="181"/>
      <c r="K753" s="182"/>
      <c r="M753" s="177" t="s">
        <v>828</v>
      </c>
      <c r="O753" s="177"/>
      <c r="Q753" s="167"/>
    </row>
    <row r="754" spans="1:82">
      <c r="A754" s="175"/>
      <c r="B754" s="176"/>
      <c r="C754" s="228" t="s">
        <v>829</v>
      </c>
      <c r="D754" s="229"/>
      <c r="E754" s="178">
        <v>33.85</v>
      </c>
      <c r="F754" s="179"/>
      <c r="G754" s="180"/>
      <c r="H754" s="181"/>
      <c r="I754" s="182"/>
      <c r="J754" s="181"/>
      <c r="K754" s="182"/>
      <c r="M754" s="177" t="s">
        <v>829</v>
      </c>
      <c r="O754" s="177"/>
      <c r="Q754" s="167"/>
    </row>
    <row r="755" spans="1:82">
      <c r="A755" s="168">
        <v>76</v>
      </c>
      <c r="B755" s="169" t="s">
        <v>830</v>
      </c>
      <c r="C755" s="170" t="s">
        <v>831</v>
      </c>
      <c r="D755" s="171" t="s">
        <v>98</v>
      </c>
      <c r="E755" s="172">
        <v>215</v>
      </c>
      <c r="F755" s="207"/>
      <c r="G755" s="173">
        <f>E755*F755</f>
        <v>0</v>
      </c>
      <c r="H755" s="174">
        <v>0</v>
      </c>
      <c r="I755" s="174">
        <f>E755*H755</f>
        <v>0</v>
      </c>
      <c r="J755" s="174">
        <v>0</v>
      </c>
      <c r="K755" s="174">
        <f>E755*J755</f>
        <v>0</v>
      </c>
      <c r="Q755" s="167">
        <v>2</v>
      </c>
      <c r="AA755" s="144">
        <v>1</v>
      </c>
      <c r="AB755" s="144">
        <v>1</v>
      </c>
      <c r="AC755" s="144">
        <v>1</v>
      </c>
      <c r="BB755" s="144">
        <v>1</v>
      </c>
      <c r="BC755" s="144">
        <f>IF(BB755=1,G755,0)</f>
        <v>0</v>
      </c>
      <c r="BD755" s="144">
        <f>IF(BB755=2,G755,0)</f>
        <v>0</v>
      </c>
      <c r="BE755" s="144">
        <f>IF(BB755=3,G755,0)</f>
        <v>0</v>
      </c>
      <c r="BF755" s="144">
        <f>IF(BB755=4,G755,0)</f>
        <v>0</v>
      </c>
      <c r="BG755" s="144">
        <f>IF(BB755=5,G755,0)</f>
        <v>0</v>
      </c>
      <c r="CA755" s="144">
        <v>1</v>
      </c>
      <c r="CB755" s="144">
        <v>1</v>
      </c>
      <c r="CC755" s="167"/>
      <c r="CD755" s="167"/>
    </row>
    <row r="756" spans="1:82">
      <c r="A756" s="175"/>
      <c r="B756" s="176"/>
      <c r="C756" s="228" t="s">
        <v>832</v>
      </c>
      <c r="D756" s="229"/>
      <c r="E756" s="178">
        <v>37</v>
      </c>
      <c r="F756" s="179"/>
      <c r="G756" s="180"/>
      <c r="H756" s="181"/>
      <c r="I756" s="182"/>
      <c r="J756" s="181"/>
      <c r="K756" s="182"/>
      <c r="M756" s="177" t="s">
        <v>832</v>
      </c>
      <c r="O756" s="177"/>
      <c r="Q756" s="167"/>
    </row>
    <row r="757" spans="1:82">
      <c r="A757" s="175"/>
      <c r="B757" s="176"/>
      <c r="C757" s="228" t="s">
        <v>833</v>
      </c>
      <c r="D757" s="229"/>
      <c r="E757" s="178">
        <v>148</v>
      </c>
      <c r="F757" s="179"/>
      <c r="G757" s="180"/>
      <c r="H757" s="181"/>
      <c r="I757" s="182"/>
      <c r="J757" s="181"/>
      <c r="K757" s="182"/>
      <c r="M757" s="177" t="s">
        <v>833</v>
      </c>
      <c r="O757" s="177"/>
      <c r="Q757" s="167"/>
    </row>
    <row r="758" spans="1:82">
      <c r="A758" s="175"/>
      <c r="B758" s="176"/>
      <c r="C758" s="228" t="s">
        <v>834</v>
      </c>
      <c r="D758" s="229"/>
      <c r="E758" s="178">
        <v>6</v>
      </c>
      <c r="F758" s="179"/>
      <c r="G758" s="180"/>
      <c r="H758" s="181"/>
      <c r="I758" s="182"/>
      <c r="J758" s="181"/>
      <c r="K758" s="182"/>
      <c r="M758" s="177" t="s">
        <v>834</v>
      </c>
      <c r="O758" s="177"/>
      <c r="Q758" s="167"/>
    </row>
    <row r="759" spans="1:82">
      <c r="A759" s="175"/>
      <c r="B759" s="176"/>
      <c r="C759" s="228" t="s">
        <v>835</v>
      </c>
      <c r="D759" s="229"/>
      <c r="E759" s="178">
        <v>24</v>
      </c>
      <c r="F759" s="179"/>
      <c r="G759" s="180"/>
      <c r="H759" s="181"/>
      <c r="I759" s="182"/>
      <c r="J759" s="181"/>
      <c r="K759" s="182"/>
      <c r="M759" s="177" t="s">
        <v>835</v>
      </c>
      <c r="O759" s="177"/>
      <c r="Q759" s="167"/>
    </row>
    <row r="760" spans="1:82">
      <c r="A760" s="168">
        <v>77</v>
      </c>
      <c r="B760" s="169" t="s">
        <v>836</v>
      </c>
      <c r="C760" s="170" t="s">
        <v>837</v>
      </c>
      <c r="D760" s="171" t="s">
        <v>106</v>
      </c>
      <c r="E760" s="172">
        <v>200.94</v>
      </c>
      <c r="F760" s="207"/>
      <c r="G760" s="173">
        <f>E760*F760</f>
        <v>0</v>
      </c>
      <c r="H760" s="174">
        <v>1.17E-3</v>
      </c>
      <c r="I760" s="174">
        <f>E760*H760</f>
        <v>0.2350998</v>
      </c>
      <c r="J760" s="174">
        <v>-7.5999999999999998E-2</v>
      </c>
      <c r="K760" s="174">
        <f>E760*J760</f>
        <v>-15.27144</v>
      </c>
      <c r="Q760" s="167">
        <v>2</v>
      </c>
      <c r="AA760" s="144">
        <v>1</v>
      </c>
      <c r="AB760" s="144">
        <v>1</v>
      </c>
      <c r="AC760" s="144">
        <v>1</v>
      </c>
      <c r="BB760" s="144">
        <v>1</v>
      </c>
      <c r="BC760" s="144">
        <f>IF(BB760=1,G760,0)</f>
        <v>0</v>
      </c>
      <c r="BD760" s="144">
        <f>IF(BB760=2,G760,0)</f>
        <v>0</v>
      </c>
      <c r="BE760" s="144">
        <f>IF(BB760=3,G760,0)</f>
        <v>0</v>
      </c>
      <c r="BF760" s="144">
        <f>IF(BB760=4,G760,0)</f>
        <v>0</v>
      </c>
      <c r="BG760" s="144">
        <f>IF(BB760=5,G760,0)</f>
        <v>0</v>
      </c>
      <c r="CA760" s="144">
        <v>1</v>
      </c>
      <c r="CB760" s="144">
        <v>1</v>
      </c>
      <c r="CC760" s="167"/>
      <c r="CD760" s="167"/>
    </row>
    <row r="761" spans="1:82">
      <c r="A761" s="175"/>
      <c r="B761" s="176"/>
      <c r="C761" s="228" t="s">
        <v>838</v>
      </c>
      <c r="D761" s="229"/>
      <c r="E761" s="178">
        <v>0</v>
      </c>
      <c r="F761" s="179"/>
      <c r="G761" s="180"/>
      <c r="H761" s="181"/>
      <c r="I761" s="182"/>
      <c r="J761" s="181"/>
      <c r="K761" s="182"/>
      <c r="M761" s="177" t="s">
        <v>838</v>
      </c>
      <c r="O761" s="177"/>
      <c r="Q761" s="167"/>
    </row>
    <row r="762" spans="1:82">
      <c r="A762" s="175"/>
      <c r="B762" s="176"/>
      <c r="C762" s="228" t="s">
        <v>839</v>
      </c>
      <c r="D762" s="229"/>
      <c r="E762" s="178">
        <v>1.1819999999999999</v>
      </c>
      <c r="F762" s="179"/>
      <c r="G762" s="180"/>
      <c r="H762" s="181"/>
      <c r="I762" s="182"/>
      <c r="J762" s="181"/>
      <c r="K762" s="182"/>
      <c r="M762" s="177" t="s">
        <v>839</v>
      </c>
      <c r="O762" s="177"/>
      <c r="Q762" s="167"/>
    </row>
    <row r="763" spans="1:82">
      <c r="A763" s="175"/>
      <c r="B763" s="176"/>
      <c r="C763" s="228" t="s">
        <v>840</v>
      </c>
      <c r="D763" s="229"/>
      <c r="E763" s="178">
        <v>1.5760000000000001</v>
      </c>
      <c r="F763" s="179"/>
      <c r="G763" s="180"/>
      <c r="H763" s="181"/>
      <c r="I763" s="182"/>
      <c r="J763" s="181"/>
      <c r="K763" s="182"/>
      <c r="M763" s="177" t="s">
        <v>840</v>
      </c>
      <c r="O763" s="177"/>
      <c r="Q763" s="167"/>
    </row>
    <row r="764" spans="1:82">
      <c r="A764" s="175"/>
      <c r="B764" s="176"/>
      <c r="C764" s="228" t="s">
        <v>841</v>
      </c>
      <c r="D764" s="229"/>
      <c r="E764" s="178">
        <v>1.5760000000000001</v>
      </c>
      <c r="F764" s="179"/>
      <c r="G764" s="180"/>
      <c r="H764" s="181"/>
      <c r="I764" s="182"/>
      <c r="J764" s="181"/>
      <c r="K764" s="182"/>
      <c r="M764" s="177" t="s">
        <v>841</v>
      </c>
      <c r="O764" s="177"/>
      <c r="Q764" s="167"/>
    </row>
    <row r="765" spans="1:82">
      <c r="A765" s="175"/>
      <c r="B765" s="176"/>
      <c r="C765" s="228" t="s">
        <v>842</v>
      </c>
      <c r="D765" s="229"/>
      <c r="E765" s="178">
        <v>5.91</v>
      </c>
      <c r="F765" s="179"/>
      <c r="G765" s="180"/>
      <c r="H765" s="181"/>
      <c r="I765" s="182"/>
      <c r="J765" s="181"/>
      <c r="K765" s="182"/>
      <c r="M765" s="177" t="s">
        <v>842</v>
      </c>
      <c r="O765" s="177"/>
      <c r="Q765" s="167"/>
    </row>
    <row r="766" spans="1:82">
      <c r="A766" s="175"/>
      <c r="B766" s="176"/>
      <c r="C766" s="228" t="s">
        <v>843</v>
      </c>
      <c r="D766" s="229"/>
      <c r="E766" s="178">
        <v>1.5760000000000001</v>
      </c>
      <c r="F766" s="179"/>
      <c r="G766" s="180"/>
      <c r="H766" s="181"/>
      <c r="I766" s="182"/>
      <c r="J766" s="181"/>
      <c r="K766" s="182"/>
      <c r="M766" s="177" t="s">
        <v>843</v>
      </c>
      <c r="O766" s="177"/>
      <c r="Q766" s="167"/>
    </row>
    <row r="767" spans="1:82">
      <c r="A767" s="175"/>
      <c r="B767" s="176"/>
      <c r="C767" s="228" t="s">
        <v>844</v>
      </c>
      <c r="D767" s="229"/>
      <c r="E767" s="178">
        <v>4.7279999999999998</v>
      </c>
      <c r="F767" s="179"/>
      <c r="G767" s="180"/>
      <c r="H767" s="181"/>
      <c r="I767" s="182"/>
      <c r="J767" s="181"/>
      <c r="K767" s="182"/>
      <c r="M767" s="177" t="s">
        <v>844</v>
      </c>
      <c r="O767" s="177"/>
      <c r="Q767" s="167"/>
    </row>
    <row r="768" spans="1:82">
      <c r="A768" s="175"/>
      <c r="B768" s="176"/>
      <c r="C768" s="228" t="s">
        <v>845</v>
      </c>
      <c r="D768" s="229"/>
      <c r="E768" s="178">
        <v>6.3040000000000003</v>
      </c>
      <c r="F768" s="179"/>
      <c r="G768" s="180"/>
      <c r="H768" s="181"/>
      <c r="I768" s="182"/>
      <c r="J768" s="181"/>
      <c r="K768" s="182"/>
      <c r="M768" s="177" t="s">
        <v>845</v>
      </c>
      <c r="O768" s="177"/>
      <c r="Q768" s="167"/>
    </row>
    <row r="769" spans="1:82">
      <c r="A769" s="175"/>
      <c r="B769" s="176"/>
      <c r="C769" s="228" t="s">
        <v>846</v>
      </c>
      <c r="D769" s="229"/>
      <c r="E769" s="178">
        <v>4.7279999999999998</v>
      </c>
      <c r="F769" s="179"/>
      <c r="G769" s="180"/>
      <c r="H769" s="181"/>
      <c r="I769" s="182"/>
      <c r="J769" s="181"/>
      <c r="K769" s="182"/>
      <c r="M769" s="177" t="s">
        <v>846</v>
      </c>
      <c r="O769" s="177"/>
      <c r="Q769" s="167"/>
    </row>
    <row r="770" spans="1:82">
      <c r="A770" s="175"/>
      <c r="B770" s="176"/>
      <c r="C770" s="228" t="s">
        <v>847</v>
      </c>
      <c r="D770" s="229"/>
      <c r="E770" s="178">
        <v>7.88</v>
      </c>
      <c r="F770" s="179"/>
      <c r="G770" s="180"/>
      <c r="H770" s="181"/>
      <c r="I770" s="182"/>
      <c r="J770" s="181"/>
      <c r="K770" s="182"/>
      <c r="M770" s="177" t="s">
        <v>847</v>
      </c>
      <c r="O770" s="177"/>
      <c r="Q770" s="167"/>
    </row>
    <row r="771" spans="1:82">
      <c r="A771" s="175"/>
      <c r="B771" s="176"/>
      <c r="C771" s="228" t="s">
        <v>848</v>
      </c>
      <c r="D771" s="229"/>
      <c r="E771" s="178">
        <v>4.7279999999999998</v>
      </c>
      <c r="F771" s="179"/>
      <c r="G771" s="180"/>
      <c r="H771" s="181"/>
      <c r="I771" s="182"/>
      <c r="J771" s="181"/>
      <c r="K771" s="182"/>
      <c r="M771" s="177" t="s">
        <v>848</v>
      </c>
      <c r="O771" s="177"/>
      <c r="Q771" s="167"/>
    </row>
    <row r="772" spans="1:82">
      <c r="A772" s="175"/>
      <c r="B772" s="176"/>
      <c r="C772" s="228" t="s">
        <v>849</v>
      </c>
      <c r="D772" s="229"/>
      <c r="E772" s="178">
        <v>160.75200000000001</v>
      </c>
      <c r="F772" s="179"/>
      <c r="G772" s="180"/>
      <c r="H772" s="181"/>
      <c r="I772" s="182"/>
      <c r="J772" s="181"/>
      <c r="K772" s="182"/>
      <c r="M772" s="177" t="s">
        <v>849</v>
      </c>
      <c r="O772" s="177"/>
      <c r="Q772" s="167"/>
    </row>
    <row r="773" spans="1:82">
      <c r="A773" s="175"/>
      <c r="B773" s="176"/>
      <c r="C773" s="228" t="s">
        <v>850</v>
      </c>
      <c r="D773" s="229"/>
      <c r="E773" s="178">
        <v>0</v>
      </c>
      <c r="F773" s="179"/>
      <c r="G773" s="180"/>
      <c r="H773" s="181"/>
      <c r="I773" s="182"/>
      <c r="J773" s="181"/>
      <c r="K773" s="182"/>
      <c r="M773" s="177" t="s">
        <v>850</v>
      </c>
      <c r="O773" s="177"/>
      <c r="Q773" s="167"/>
    </row>
    <row r="774" spans="1:82">
      <c r="A774" s="183"/>
      <c r="B774" s="184" t="s">
        <v>80</v>
      </c>
      <c r="C774" s="185" t="str">
        <f>CONCATENATE(B640," ",C640)</f>
        <v>96 Bourání konstrukcí</v>
      </c>
      <c r="D774" s="186"/>
      <c r="E774" s="187"/>
      <c r="F774" s="188"/>
      <c r="G774" s="189">
        <f>SUM(G640:G773)</f>
        <v>0</v>
      </c>
      <c r="H774" s="190"/>
      <c r="I774" s="191">
        <f>SUM(I640:I773)</f>
        <v>1.50637884</v>
      </c>
      <c r="J774" s="190"/>
      <c r="K774" s="191">
        <f>SUM(K640:K773)</f>
        <v>-320.46680999999995</v>
      </c>
      <c r="Q774" s="167">
        <v>4</v>
      </c>
      <c r="BC774" s="192">
        <f>SUM(BC640:BC773)</f>
        <v>0</v>
      </c>
      <c r="BD774" s="192">
        <f>SUM(BD640:BD773)</f>
        <v>0</v>
      </c>
      <c r="BE774" s="192">
        <f>SUM(BE640:BE773)</f>
        <v>0</v>
      </c>
      <c r="BF774" s="192">
        <f>SUM(BF640:BF773)</f>
        <v>0</v>
      </c>
      <c r="BG774" s="192">
        <f>SUM(BG640:BG773)</f>
        <v>0</v>
      </c>
    </row>
    <row r="775" spans="1:82">
      <c r="A775" s="159" t="s">
        <v>78</v>
      </c>
      <c r="B775" s="160" t="s">
        <v>851</v>
      </c>
      <c r="C775" s="161" t="s">
        <v>852</v>
      </c>
      <c r="D775" s="162"/>
      <c r="E775" s="163"/>
      <c r="F775" s="163"/>
      <c r="G775" s="164"/>
      <c r="H775" s="165"/>
      <c r="I775" s="166"/>
      <c r="J775" s="165"/>
      <c r="K775" s="166"/>
      <c r="Q775" s="167">
        <v>1</v>
      </c>
    </row>
    <row r="776" spans="1:82">
      <c r="A776" s="168">
        <v>78</v>
      </c>
      <c r="B776" s="169" t="s">
        <v>853</v>
      </c>
      <c r="C776" s="170" t="s">
        <v>854</v>
      </c>
      <c r="D776" s="171" t="s">
        <v>191</v>
      </c>
      <c r="E776" s="172">
        <v>130.26</v>
      </c>
      <c r="F776" s="207"/>
      <c r="G776" s="173">
        <f>E776*F776</f>
        <v>0</v>
      </c>
      <c r="H776" s="174">
        <v>0</v>
      </c>
      <c r="I776" s="174">
        <f>E776*H776</f>
        <v>0</v>
      </c>
      <c r="J776" s="174">
        <v>-4.6000000000000001E-4</v>
      </c>
      <c r="K776" s="174">
        <f>E776*J776</f>
        <v>-5.9919599999999996E-2</v>
      </c>
      <c r="Q776" s="167">
        <v>2</v>
      </c>
      <c r="AA776" s="144">
        <v>1</v>
      </c>
      <c r="AB776" s="144">
        <v>1</v>
      </c>
      <c r="AC776" s="144">
        <v>1</v>
      </c>
      <c r="BB776" s="144">
        <v>1</v>
      </c>
      <c r="BC776" s="144">
        <f>IF(BB776=1,G776,0)</f>
        <v>0</v>
      </c>
      <c r="BD776" s="144">
        <f>IF(BB776=2,G776,0)</f>
        <v>0</v>
      </c>
      <c r="BE776" s="144">
        <f>IF(BB776=3,G776,0)</f>
        <v>0</v>
      </c>
      <c r="BF776" s="144">
        <f>IF(BB776=4,G776,0)</f>
        <v>0</v>
      </c>
      <c r="BG776" s="144">
        <f>IF(BB776=5,G776,0)</f>
        <v>0</v>
      </c>
      <c r="CA776" s="144">
        <v>1</v>
      </c>
      <c r="CB776" s="144">
        <v>1</v>
      </c>
      <c r="CC776" s="167"/>
      <c r="CD776" s="167"/>
    </row>
    <row r="777" spans="1:82">
      <c r="A777" s="175"/>
      <c r="B777" s="176"/>
      <c r="C777" s="228" t="s">
        <v>855</v>
      </c>
      <c r="D777" s="229"/>
      <c r="E777" s="178">
        <v>130.26</v>
      </c>
      <c r="F777" s="179"/>
      <c r="G777" s="180"/>
      <c r="H777" s="181"/>
      <c r="I777" s="182"/>
      <c r="J777" s="181"/>
      <c r="K777" s="182"/>
      <c r="M777" s="177" t="s">
        <v>855</v>
      </c>
      <c r="O777" s="177"/>
      <c r="Q777" s="167"/>
    </row>
    <row r="778" spans="1:82">
      <c r="A778" s="168">
        <v>79</v>
      </c>
      <c r="B778" s="169" t="s">
        <v>856</v>
      </c>
      <c r="C778" s="170" t="s">
        <v>857</v>
      </c>
      <c r="D778" s="171" t="s">
        <v>191</v>
      </c>
      <c r="E778" s="172">
        <v>781.56</v>
      </c>
      <c r="F778" s="207"/>
      <c r="G778" s="173">
        <f>E778*F778</f>
        <v>0</v>
      </c>
      <c r="H778" s="174">
        <v>0</v>
      </c>
      <c r="I778" s="174">
        <f>E778*H778</f>
        <v>0</v>
      </c>
      <c r="J778" s="174">
        <v>-4.6000000000000001E-4</v>
      </c>
      <c r="K778" s="174">
        <f>E778*J778</f>
        <v>-0.35951759999999999</v>
      </c>
      <c r="Q778" s="167">
        <v>2</v>
      </c>
      <c r="AA778" s="144">
        <v>1</v>
      </c>
      <c r="AB778" s="144">
        <v>1</v>
      </c>
      <c r="AC778" s="144">
        <v>1</v>
      </c>
      <c r="BB778" s="144">
        <v>1</v>
      </c>
      <c r="BC778" s="144">
        <f>IF(BB778=1,G778,0)</f>
        <v>0</v>
      </c>
      <c r="BD778" s="144">
        <f>IF(BB778=2,G778,0)</f>
        <v>0</v>
      </c>
      <c r="BE778" s="144">
        <f>IF(BB778=3,G778,0)</f>
        <v>0</v>
      </c>
      <c r="BF778" s="144">
        <f>IF(BB778=4,G778,0)</f>
        <v>0</v>
      </c>
      <c r="BG778" s="144">
        <f>IF(BB778=5,G778,0)</f>
        <v>0</v>
      </c>
      <c r="CA778" s="144">
        <v>1</v>
      </c>
      <c r="CB778" s="144">
        <v>1</v>
      </c>
      <c r="CC778" s="167"/>
      <c r="CD778" s="167"/>
    </row>
    <row r="779" spans="1:82">
      <c r="A779" s="175"/>
      <c r="B779" s="176"/>
      <c r="C779" s="228" t="s">
        <v>858</v>
      </c>
      <c r="D779" s="229"/>
      <c r="E779" s="178">
        <v>651.29999999999995</v>
      </c>
      <c r="F779" s="179"/>
      <c r="G779" s="180"/>
      <c r="H779" s="181"/>
      <c r="I779" s="182"/>
      <c r="J779" s="181"/>
      <c r="K779" s="182"/>
      <c r="M779" s="177" t="s">
        <v>858</v>
      </c>
      <c r="O779" s="177"/>
      <c r="Q779" s="167"/>
    </row>
    <row r="780" spans="1:82">
      <c r="A780" s="175"/>
      <c r="B780" s="176"/>
      <c r="C780" s="228" t="s">
        <v>859</v>
      </c>
      <c r="D780" s="229"/>
      <c r="E780" s="178">
        <v>0</v>
      </c>
      <c r="F780" s="179"/>
      <c r="G780" s="180"/>
      <c r="H780" s="181"/>
      <c r="I780" s="182"/>
      <c r="J780" s="181"/>
      <c r="K780" s="182"/>
      <c r="M780" s="177" t="s">
        <v>859</v>
      </c>
      <c r="O780" s="177"/>
      <c r="Q780" s="167"/>
    </row>
    <row r="781" spans="1:82">
      <c r="A781" s="175"/>
      <c r="B781" s="176"/>
      <c r="C781" s="228" t="s">
        <v>860</v>
      </c>
      <c r="D781" s="229"/>
      <c r="E781" s="178">
        <v>130.26</v>
      </c>
      <c r="F781" s="179"/>
      <c r="G781" s="180"/>
      <c r="H781" s="181"/>
      <c r="I781" s="182"/>
      <c r="J781" s="181"/>
      <c r="K781" s="182"/>
      <c r="M781" s="177" t="s">
        <v>860</v>
      </c>
      <c r="O781" s="177"/>
      <c r="Q781" s="167"/>
    </row>
    <row r="782" spans="1:82">
      <c r="A782" s="168">
        <v>80</v>
      </c>
      <c r="B782" s="169" t="s">
        <v>861</v>
      </c>
      <c r="C782" s="170" t="s">
        <v>862</v>
      </c>
      <c r="D782" s="171" t="s">
        <v>106</v>
      </c>
      <c r="E782" s="172">
        <v>110.7</v>
      </c>
      <c r="F782" s="207"/>
      <c r="G782" s="173">
        <f>E782*F782</f>
        <v>0</v>
      </c>
      <c r="H782" s="174">
        <v>5.4000000000000001E-4</v>
      </c>
      <c r="I782" s="174">
        <f>E782*H782</f>
        <v>5.9778000000000005E-2</v>
      </c>
      <c r="J782" s="174">
        <v>-0.27</v>
      </c>
      <c r="K782" s="174">
        <f>E782*J782</f>
        <v>-29.889000000000003</v>
      </c>
      <c r="Q782" s="167">
        <v>2</v>
      </c>
      <c r="AA782" s="144">
        <v>1</v>
      </c>
      <c r="AB782" s="144">
        <v>1</v>
      </c>
      <c r="AC782" s="144">
        <v>1</v>
      </c>
      <c r="BB782" s="144">
        <v>1</v>
      </c>
      <c r="BC782" s="144">
        <f>IF(BB782=1,G782,0)</f>
        <v>0</v>
      </c>
      <c r="BD782" s="144">
        <f>IF(BB782=2,G782,0)</f>
        <v>0</v>
      </c>
      <c r="BE782" s="144">
        <f>IF(BB782=3,G782,0)</f>
        <v>0</v>
      </c>
      <c r="BF782" s="144">
        <f>IF(BB782=4,G782,0)</f>
        <v>0</v>
      </c>
      <c r="BG782" s="144">
        <f>IF(BB782=5,G782,0)</f>
        <v>0</v>
      </c>
      <c r="CA782" s="144">
        <v>1</v>
      </c>
      <c r="CB782" s="144">
        <v>1</v>
      </c>
      <c r="CC782" s="167"/>
      <c r="CD782" s="167"/>
    </row>
    <row r="783" spans="1:82">
      <c r="A783" s="175"/>
      <c r="B783" s="176"/>
      <c r="C783" s="228" t="s">
        <v>863</v>
      </c>
      <c r="D783" s="229"/>
      <c r="E783" s="178">
        <v>0</v>
      </c>
      <c r="F783" s="179"/>
      <c r="G783" s="180"/>
      <c r="H783" s="181"/>
      <c r="I783" s="182"/>
      <c r="J783" s="181"/>
      <c r="K783" s="182"/>
      <c r="M783" s="177" t="s">
        <v>863</v>
      </c>
      <c r="O783" s="177"/>
      <c r="Q783" s="167"/>
    </row>
    <row r="784" spans="1:82">
      <c r="A784" s="175"/>
      <c r="B784" s="176"/>
      <c r="C784" s="228" t="s">
        <v>864</v>
      </c>
      <c r="D784" s="229"/>
      <c r="E784" s="178">
        <v>0</v>
      </c>
      <c r="F784" s="179"/>
      <c r="G784" s="180"/>
      <c r="H784" s="181"/>
      <c r="I784" s="182"/>
      <c r="J784" s="181"/>
      <c r="K784" s="182"/>
      <c r="M784" s="177" t="s">
        <v>864</v>
      </c>
      <c r="O784" s="177"/>
      <c r="Q784" s="167"/>
    </row>
    <row r="785" spans="1:82">
      <c r="A785" s="175"/>
      <c r="B785" s="176"/>
      <c r="C785" s="228" t="s">
        <v>865</v>
      </c>
      <c r="D785" s="229"/>
      <c r="E785" s="178">
        <v>1.845</v>
      </c>
      <c r="F785" s="179"/>
      <c r="G785" s="180"/>
      <c r="H785" s="181"/>
      <c r="I785" s="182"/>
      <c r="J785" s="181"/>
      <c r="K785" s="182"/>
      <c r="M785" s="177" t="s">
        <v>865</v>
      </c>
      <c r="O785" s="177"/>
      <c r="Q785" s="167"/>
    </row>
    <row r="786" spans="1:82">
      <c r="A786" s="175"/>
      <c r="B786" s="176"/>
      <c r="C786" s="228" t="s">
        <v>866</v>
      </c>
      <c r="D786" s="229"/>
      <c r="E786" s="178">
        <v>1.845</v>
      </c>
      <c r="F786" s="179"/>
      <c r="G786" s="180"/>
      <c r="H786" s="181"/>
      <c r="I786" s="182"/>
      <c r="J786" s="181"/>
      <c r="K786" s="182"/>
      <c r="M786" s="177" t="s">
        <v>866</v>
      </c>
      <c r="O786" s="177"/>
      <c r="Q786" s="167"/>
    </row>
    <row r="787" spans="1:82">
      <c r="A787" s="175"/>
      <c r="B787" s="176"/>
      <c r="C787" s="228" t="s">
        <v>867</v>
      </c>
      <c r="D787" s="229"/>
      <c r="E787" s="178">
        <v>1.845</v>
      </c>
      <c r="F787" s="179"/>
      <c r="G787" s="180"/>
      <c r="H787" s="181"/>
      <c r="I787" s="182"/>
      <c r="J787" s="181"/>
      <c r="K787" s="182"/>
      <c r="M787" s="177" t="s">
        <v>867</v>
      </c>
      <c r="O787" s="177"/>
      <c r="Q787" s="167"/>
    </row>
    <row r="788" spans="1:82">
      <c r="A788" s="175"/>
      <c r="B788" s="176"/>
      <c r="C788" s="228" t="s">
        <v>868</v>
      </c>
      <c r="D788" s="229"/>
      <c r="E788" s="178">
        <v>1.845</v>
      </c>
      <c r="F788" s="179"/>
      <c r="G788" s="180"/>
      <c r="H788" s="181"/>
      <c r="I788" s="182"/>
      <c r="J788" s="181"/>
      <c r="K788" s="182"/>
      <c r="M788" s="177" t="s">
        <v>868</v>
      </c>
      <c r="O788" s="177"/>
      <c r="Q788" s="167"/>
    </row>
    <row r="789" spans="1:82">
      <c r="A789" s="175"/>
      <c r="B789" s="176"/>
      <c r="C789" s="228" t="s">
        <v>869</v>
      </c>
      <c r="D789" s="229"/>
      <c r="E789" s="178">
        <v>1.845</v>
      </c>
      <c r="F789" s="179"/>
      <c r="G789" s="180"/>
      <c r="H789" s="181"/>
      <c r="I789" s="182"/>
      <c r="J789" s="181"/>
      <c r="K789" s="182"/>
      <c r="M789" s="177" t="s">
        <v>869</v>
      </c>
      <c r="O789" s="177"/>
      <c r="Q789" s="167"/>
    </row>
    <row r="790" spans="1:82">
      <c r="A790" s="175"/>
      <c r="B790" s="176"/>
      <c r="C790" s="228" t="s">
        <v>870</v>
      </c>
      <c r="D790" s="229"/>
      <c r="E790" s="178">
        <v>1.845</v>
      </c>
      <c r="F790" s="179"/>
      <c r="G790" s="180"/>
      <c r="H790" s="181"/>
      <c r="I790" s="182"/>
      <c r="J790" s="181"/>
      <c r="K790" s="182"/>
      <c r="M790" s="177" t="s">
        <v>870</v>
      </c>
      <c r="O790" s="177"/>
      <c r="Q790" s="167"/>
    </row>
    <row r="791" spans="1:82">
      <c r="A791" s="175"/>
      <c r="B791" s="176"/>
      <c r="C791" s="228" t="s">
        <v>871</v>
      </c>
      <c r="D791" s="229"/>
      <c r="E791" s="178">
        <v>1.845</v>
      </c>
      <c r="F791" s="179"/>
      <c r="G791" s="180"/>
      <c r="H791" s="181"/>
      <c r="I791" s="182"/>
      <c r="J791" s="181"/>
      <c r="K791" s="182"/>
      <c r="M791" s="177" t="s">
        <v>871</v>
      </c>
      <c r="O791" s="177"/>
      <c r="Q791" s="167"/>
    </row>
    <row r="792" spans="1:82">
      <c r="A792" s="175"/>
      <c r="B792" s="176"/>
      <c r="C792" s="228" t="s">
        <v>872</v>
      </c>
      <c r="D792" s="229"/>
      <c r="E792" s="178">
        <v>1.845</v>
      </c>
      <c r="F792" s="179"/>
      <c r="G792" s="180"/>
      <c r="H792" s="181"/>
      <c r="I792" s="182"/>
      <c r="J792" s="181"/>
      <c r="K792" s="182"/>
      <c r="M792" s="177" t="s">
        <v>872</v>
      </c>
      <c r="O792" s="177"/>
      <c r="Q792" s="167"/>
    </row>
    <row r="793" spans="1:82">
      <c r="A793" s="175"/>
      <c r="B793" s="176"/>
      <c r="C793" s="228" t="s">
        <v>873</v>
      </c>
      <c r="D793" s="229"/>
      <c r="E793" s="178">
        <v>1.845</v>
      </c>
      <c r="F793" s="179"/>
      <c r="G793" s="180"/>
      <c r="H793" s="181"/>
      <c r="I793" s="182"/>
      <c r="J793" s="181"/>
      <c r="K793" s="182"/>
      <c r="M793" s="177" t="s">
        <v>873</v>
      </c>
      <c r="O793" s="177"/>
      <c r="Q793" s="167"/>
    </row>
    <row r="794" spans="1:82">
      <c r="A794" s="175"/>
      <c r="B794" s="176"/>
      <c r="C794" s="228" t="s">
        <v>874</v>
      </c>
      <c r="D794" s="229"/>
      <c r="E794" s="178">
        <v>1.845</v>
      </c>
      <c r="F794" s="179"/>
      <c r="G794" s="180"/>
      <c r="H794" s="181"/>
      <c r="I794" s="182"/>
      <c r="J794" s="181"/>
      <c r="K794" s="182"/>
      <c r="M794" s="177" t="s">
        <v>874</v>
      </c>
      <c r="O794" s="177"/>
      <c r="Q794" s="167"/>
    </row>
    <row r="795" spans="1:82">
      <c r="A795" s="175"/>
      <c r="B795" s="176"/>
      <c r="C795" s="228" t="s">
        <v>875</v>
      </c>
      <c r="D795" s="229"/>
      <c r="E795" s="178">
        <v>1.845</v>
      </c>
      <c r="F795" s="179"/>
      <c r="G795" s="180"/>
      <c r="H795" s="181"/>
      <c r="I795" s="182"/>
      <c r="J795" s="181"/>
      <c r="K795" s="182"/>
      <c r="M795" s="177" t="s">
        <v>875</v>
      </c>
      <c r="O795" s="177"/>
      <c r="Q795" s="167"/>
    </row>
    <row r="796" spans="1:82">
      <c r="A796" s="175"/>
      <c r="B796" s="176"/>
      <c r="C796" s="228" t="s">
        <v>876</v>
      </c>
      <c r="D796" s="229"/>
      <c r="E796" s="178">
        <v>1.845</v>
      </c>
      <c r="F796" s="179"/>
      <c r="G796" s="180"/>
      <c r="H796" s="181"/>
      <c r="I796" s="182"/>
      <c r="J796" s="181"/>
      <c r="K796" s="182"/>
      <c r="M796" s="177" t="s">
        <v>876</v>
      </c>
      <c r="O796" s="177"/>
      <c r="Q796" s="167"/>
    </row>
    <row r="797" spans="1:82">
      <c r="A797" s="175"/>
      <c r="B797" s="176"/>
      <c r="C797" s="228" t="s">
        <v>113</v>
      </c>
      <c r="D797" s="229"/>
      <c r="E797" s="178">
        <v>0</v>
      </c>
      <c r="F797" s="179"/>
      <c r="G797" s="180"/>
      <c r="H797" s="181"/>
      <c r="I797" s="182"/>
      <c r="J797" s="181"/>
      <c r="K797" s="182"/>
      <c r="M797" s="177" t="s">
        <v>113</v>
      </c>
      <c r="O797" s="177"/>
      <c r="Q797" s="167"/>
    </row>
    <row r="798" spans="1:82">
      <c r="A798" s="175"/>
      <c r="B798" s="176"/>
      <c r="C798" s="228" t="s">
        <v>877</v>
      </c>
      <c r="D798" s="229"/>
      <c r="E798" s="178">
        <v>88.56</v>
      </c>
      <c r="F798" s="179"/>
      <c r="G798" s="180"/>
      <c r="H798" s="181"/>
      <c r="I798" s="182"/>
      <c r="J798" s="181"/>
      <c r="K798" s="182"/>
      <c r="M798" s="177" t="s">
        <v>877</v>
      </c>
      <c r="O798" s="177"/>
      <c r="Q798" s="167"/>
    </row>
    <row r="799" spans="1:82">
      <c r="A799" s="168">
        <v>81</v>
      </c>
      <c r="B799" s="169" t="s">
        <v>878</v>
      </c>
      <c r="C799" s="170" t="s">
        <v>879</v>
      </c>
      <c r="D799" s="171" t="s">
        <v>98</v>
      </c>
      <c r="E799" s="172">
        <v>3</v>
      </c>
      <c r="F799" s="207"/>
      <c r="G799" s="173">
        <f>E799*F799</f>
        <v>0</v>
      </c>
      <c r="H799" s="174">
        <v>0</v>
      </c>
      <c r="I799" s="174">
        <f>E799*H799</f>
        <v>0</v>
      </c>
      <c r="J799" s="174">
        <v>-2.5000000000000001E-2</v>
      </c>
      <c r="K799" s="174">
        <f>E799*J799</f>
        <v>-7.5000000000000011E-2</v>
      </c>
      <c r="Q799" s="167">
        <v>2</v>
      </c>
      <c r="AA799" s="144">
        <v>1</v>
      </c>
      <c r="AB799" s="144">
        <v>1</v>
      </c>
      <c r="AC799" s="144">
        <v>1</v>
      </c>
      <c r="BB799" s="144">
        <v>1</v>
      </c>
      <c r="BC799" s="144">
        <f>IF(BB799=1,G799,0)</f>
        <v>0</v>
      </c>
      <c r="BD799" s="144">
        <f>IF(BB799=2,G799,0)</f>
        <v>0</v>
      </c>
      <c r="BE799" s="144">
        <f>IF(BB799=3,G799,0)</f>
        <v>0</v>
      </c>
      <c r="BF799" s="144">
        <f>IF(BB799=4,G799,0)</f>
        <v>0</v>
      </c>
      <c r="BG799" s="144">
        <f>IF(BB799=5,G799,0)</f>
        <v>0</v>
      </c>
      <c r="CA799" s="144">
        <v>1</v>
      </c>
      <c r="CB799" s="144">
        <v>1</v>
      </c>
      <c r="CC799" s="167"/>
      <c r="CD799" s="167"/>
    </row>
    <row r="800" spans="1:82">
      <c r="A800" s="175"/>
      <c r="B800" s="176"/>
      <c r="C800" s="228" t="s">
        <v>880</v>
      </c>
      <c r="D800" s="229"/>
      <c r="E800" s="178">
        <v>3</v>
      </c>
      <c r="F800" s="179"/>
      <c r="G800" s="180"/>
      <c r="H800" s="181"/>
      <c r="I800" s="182"/>
      <c r="J800" s="181"/>
      <c r="K800" s="182"/>
      <c r="M800" s="177" t="s">
        <v>880</v>
      </c>
      <c r="O800" s="177"/>
      <c r="Q800" s="167"/>
    </row>
    <row r="801" spans="1:82">
      <c r="A801" s="175"/>
      <c r="B801" s="176"/>
      <c r="C801" s="228" t="s">
        <v>881</v>
      </c>
      <c r="D801" s="229"/>
      <c r="E801" s="178">
        <v>0</v>
      </c>
      <c r="F801" s="179"/>
      <c r="G801" s="180"/>
      <c r="H801" s="181"/>
      <c r="I801" s="182"/>
      <c r="J801" s="181"/>
      <c r="K801" s="182"/>
      <c r="M801" s="177" t="s">
        <v>881</v>
      </c>
      <c r="O801" s="177"/>
      <c r="Q801" s="167"/>
    </row>
    <row r="802" spans="1:82">
      <c r="A802" s="168">
        <v>82</v>
      </c>
      <c r="B802" s="169" t="s">
        <v>882</v>
      </c>
      <c r="C802" s="170" t="s">
        <v>883</v>
      </c>
      <c r="D802" s="171" t="s">
        <v>86</v>
      </c>
      <c r="E802" s="172">
        <v>41.0319</v>
      </c>
      <c r="F802" s="207"/>
      <c r="G802" s="173">
        <f>E802*F802</f>
        <v>0</v>
      </c>
      <c r="H802" s="174">
        <v>0</v>
      </c>
      <c r="I802" s="174">
        <f>E802*H802</f>
        <v>0</v>
      </c>
      <c r="J802" s="174">
        <v>-2.1</v>
      </c>
      <c r="K802" s="174">
        <f>E802*J802</f>
        <v>-86.166989999999998</v>
      </c>
      <c r="Q802" s="167">
        <v>2</v>
      </c>
      <c r="AA802" s="144">
        <v>1</v>
      </c>
      <c r="AB802" s="144">
        <v>1</v>
      </c>
      <c r="AC802" s="144">
        <v>1</v>
      </c>
      <c r="BB802" s="144">
        <v>1</v>
      </c>
      <c r="BC802" s="144">
        <f>IF(BB802=1,G802,0)</f>
        <v>0</v>
      </c>
      <c r="BD802" s="144">
        <f>IF(BB802=2,G802,0)</f>
        <v>0</v>
      </c>
      <c r="BE802" s="144">
        <f>IF(BB802=3,G802,0)</f>
        <v>0</v>
      </c>
      <c r="BF802" s="144">
        <f>IF(BB802=4,G802,0)</f>
        <v>0</v>
      </c>
      <c r="BG802" s="144">
        <f>IF(BB802=5,G802,0)</f>
        <v>0</v>
      </c>
      <c r="CA802" s="144">
        <v>1</v>
      </c>
      <c r="CB802" s="144">
        <v>1</v>
      </c>
      <c r="CC802" s="167"/>
      <c r="CD802" s="167"/>
    </row>
    <row r="803" spans="1:82">
      <c r="A803" s="175"/>
      <c r="B803" s="176"/>
      <c r="C803" s="228" t="s">
        <v>884</v>
      </c>
      <c r="D803" s="229"/>
      <c r="E803" s="178">
        <v>41.0319</v>
      </c>
      <c r="F803" s="179"/>
      <c r="G803" s="180"/>
      <c r="H803" s="181"/>
      <c r="I803" s="182"/>
      <c r="J803" s="181"/>
      <c r="K803" s="182"/>
      <c r="M803" s="177" t="s">
        <v>884</v>
      </c>
      <c r="O803" s="177"/>
      <c r="Q803" s="167"/>
    </row>
    <row r="804" spans="1:82">
      <c r="A804" s="168">
        <v>83</v>
      </c>
      <c r="B804" s="169" t="s">
        <v>885</v>
      </c>
      <c r="C804" s="170" t="s">
        <v>886</v>
      </c>
      <c r="D804" s="171" t="s">
        <v>191</v>
      </c>
      <c r="E804" s="172">
        <v>155</v>
      </c>
      <c r="F804" s="207"/>
      <c r="G804" s="173">
        <f>E804*F804</f>
        <v>0</v>
      </c>
      <c r="H804" s="174">
        <v>4.8999999999999998E-4</v>
      </c>
      <c r="I804" s="174">
        <f>E804*H804</f>
        <v>7.5950000000000004E-2</v>
      </c>
      <c r="J804" s="174">
        <v>-8.9999999999999993E-3</v>
      </c>
      <c r="K804" s="174">
        <f>E804*J804</f>
        <v>-1.3949999999999998</v>
      </c>
      <c r="Q804" s="167">
        <v>2</v>
      </c>
      <c r="AA804" s="144">
        <v>1</v>
      </c>
      <c r="AB804" s="144">
        <v>1</v>
      </c>
      <c r="AC804" s="144">
        <v>1</v>
      </c>
      <c r="BB804" s="144">
        <v>1</v>
      </c>
      <c r="BC804" s="144">
        <f>IF(BB804=1,G804,0)</f>
        <v>0</v>
      </c>
      <c r="BD804" s="144">
        <f>IF(BB804=2,G804,0)</f>
        <v>0</v>
      </c>
      <c r="BE804" s="144">
        <f>IF(BB804=3,G804,0)</f>
        <v>0</v>
      </c>
      <c r="BF804" s="144">
        <f>IF(BB804=4,G804,0)</f>
        <v>0</v>
      </c>
      <c r="BG804" s="144">
        <f>IF(BB804=5,G804,0)</f>
        <v>0</v>
      </c>
      <c r="CA804" s="144">
        <v>1</v>
      </c>
      <c r="CB804" s="144">
        <v>1</v>
      </c>
      <c r="CC804" s="167"/>
      <c r="CD804" s="167"/>
    </row>
    <row r="805" spans="1:82">
      <c r="A805" s="175"/>
      <c r="B805" s="176"/>
      <c r="C805" s="228" t="s">
        <v>887</v>
      </c>
      <c r="D805" s="229"/>
      <c r="E805" s="178">
        <v>0</v>
      </c>
      <c r="F805" s="179"/>
      <c r="G805" s="180"/>
      <c r="H805" s="181"/>
      <c r="I805" s="182"/>
      <c r="J805" s="181"/>
      <c r="K805" s="182"/>
      <c r="M805" s="177" t="s">
        <v>887</v>
      </c>
      <c r="O805" s="177"/>
      <c r="Q805" s="167"/>
    </row>
    <row r="806" spans="1:82">
      <c r="A806" s="175"/>
      <c r="B806" s="176"/>
      <c r="C806" s="228" t="s">
        <v>888</v>
      </c>
      <c r="D806" s="229"/>
      <c r="E806" s="178">
        <v>155</v>
      </c>
      <c r="F806" s="179"/>
      <c r="G806" s="180"/>
      <c r="H806" s="181"/>
      <c r="I806" s="182"/>
      <c r="J806" s="181"/>
      <c r="K806" s="182"/>
      <c r="M806" s="177" t="s">
        <v>888</v>
      </c>
      <c r="O806" s="177"/>
      <c r="Q806" s="167"/>
    </row>
    <row r="807" spans="1:82">
      <c r="A807" s="168">
        <v>84</v>
      </c>
      <c r="B807" s="169" t="s">
        <v>889</v>
      </c>
      <c r="C807" s="170" t="s">
        <v>890</v>
      </c>
      <c r="D807" s="171" t="s">
        <v>191</v>
      </c>
      <c r="E807" s="172">
        <v>137.5</v>
      </c>
      <c r="F807" s="207"/>
      <c r="G807" s="173">
        <f>E807*F807</f>
        <v>0</v>
      </c>
      <c r="H807" s="174">
        <v>0</v>
      </c>
      <c r="I807" s="174">
        <f>E807*H807</f>
        <v>0</v>
      </c>
      <c r="J807" s="174">
        <v>-6.5000000000000002E-2</v>
      </c>
      <c r="K807" s="174">
        <f>E807*J807</f>
        <v>-8.9375</v>
      </c>
      <c r="Q807" s="167">
        <v>2</v>
      </c>
      <c r="AA807" s="144">
        <v>1</v>
      </c>
      <c r="AB807" s="144">
        <v>1</v>
      </c>
      <c r="AC807" s="144">
        <v>1</v>
      </c>
      <c r="BB807" s="144">
        <v>1</v>
      </c>
      <c r="BC807" s="144">
        <f>IF(BB807=1,G807,0)</f>
        <v>0</v>
      </c>
      <c r="BD807" s="144">
        <f>IF(BB807=2,G807,0)</f>
        <v>0</v>
      </c>
      <c r="BE807" s="144">
        <f>IF(BB807=3,G807,0)</f>
        <v>0</v>
      </c>
      <c r="BF807" s="144">
        <f>IF(BB807=4,G807,0)</f>
        <v>0</v>
      </c>
      <c r="BG807" s="144">
        <f>IF(BB807=5,G807,0)</f>
        <v>0</v>
      </c>
      <c r="CA807" s="144">
        <v>1</v>
      </c>
      <c r="CB807" s="144">
        <v>1</v>
      </c>
      <c r="CC807" s="167"/>
      <c r="CD807" s="167"/>
    </row>
    <row r="808" spans="1:82">
      <c r="A808" s="175"/>
      <c r="B808" s="176"/>
      <c r="C808" s="228" t="s">
        <v>891</v>
      </c>
      <c r="D808" s="229"/>
      <c r="E808" s="178">
        <v>0</v>
      </c>
      <c r="F808" s="179"/>
      <c r="G808" s="180"/>
      <c r="H808" s="181"/>
      <c r="I808" s="182"/>
      <c r="J808" s="181"/>
      <c r="K808" s="182"/>
      <c r="M808" s="177" t="s">
        <v>891</v>
      </c>
      <c r="O808" s="177"/>
      <c r="Q808" s="167"/>
    </row>
    <row r="809" spans="1:82">
      <c r="A809" s="175"/>
      <c r="B809" s="176"/>
      <c r="C809" s="228" t="s">
        <v>892</v>
      </c>
      <c r="D809" s="229"/>
      <c r="E809" s="178">
        <v>50</v>
      </c>
      <c r="F809" s="179"/>
      <c r="G809" s="180"/>
      <c r="H809" s="181"/>
      <c r="I809" s="182"/>
      <c r="J809" s="181"/>
      <c r="K809" s="182"/>
      <c r="M809" s="177" t="s">
        <v>892</v>
      </c>
      <c r="O809" s="177"/>
      <c r="Q809" s="167"/>
    </row>
    <row r="810" spans="1:82">
      <c r="A810" s="175"/>
      <c r="B810" s="176"/>
      <c r="C810" s="228" t="s">
        <v>893</v>
      </c>
      <c r="D810" s="229"/>
      <c r="E810" s="178">
        <v>87.5</v>
      </c>
      <c r="F810" s="179"/>
      <c r="G810" s="180"/>
      <c r="H810" s="181"/>
      <c r="I810" s="182"/>
      <c r="J810" s="181"/>
      <c r="K810" s="182"/>
      <c r="M810" s="177" t="s">
        <v>893</v>
      </c>
      <c r="O810" s="177"/>
      <c r="Q810" s="167"/>
    </row>
    <row r="811" spans="1:82">
      <c r="A811" s="168">
        <v>85</v>
      </c>
      <c r="B811" s="169" t="s">
        <v>894</v>
      </c>
      <c r="C811" s="170" t="s">
        <v>895</v>
      </c>
      <c r="D811" s="171" t="s">
        <v>191</v>
      </c>
      <c r="E811" s="172">
        <v>455</v>
      </c>
      <c r="F811" s="207"/>
      <c r="G811" s="173">
        <f>E811*F811</f>
        <v>0</v>
      </c>
      <c r="H811" s="174">
        <v>1.8069999999999999E-2</v>
      </c>
      <c r="I811" s="174">
        <f>E811*H811</f>
        <v>8.2218499999999999</v>
      </c>
      <c r="J811" s="174">
        <v>0</v>
      </c>
      <c r="K811" s="174">
        <f>E811*J811</f>
        <v>0</v>
      </c>
      <c r="Q811" s="167">
        <v>2</v>
      </c>
      <c r="AA811" s="144">
        <v>1</v>
      </c>
      <c r="AB811" s="144">
        <v>1</v>
      </c>
      <c r="AC811" s="144">
        <v>1</v>
      </c>
      <c r="BB811" s="144">
        <v>1</v>
      </c>
      <c r="BC811" s="144">
        <f>IF(BB811=1,G811,0)</f>
        <v>0</v>
      </c>
      <c r="BD811" s="144">
        <f>IF(BB811=2,G811,0)</f>
        <v>0</v>
      </c>
      <c r="BE811" s="144">
        <f>IF(BB811=3,G811,0)</f>
        <v>0</v>
      </c>
      <c r="BF811" s="144">
        <f>IF(BB811=4,G811,0)</f>
        <v>0</v>
      </c>
      <c r="BG811" s="144">
        <f>IF(BB811=5,G811,0)</f>
        <v>0</v>
      </c>
      <c r="CA811" s="144">
        <v>1</v>
      </c>
      <c r="CB811" s="144">
        <v>1</v>
      </c>
      <c r="CC811" s="167"/>
      <c r="CD811" s="167"/>
    </row>
    <row r="812" spans="1:82" ht="22.5">
      <c r="A812" s="175"/>
      <c r="B812" s="176"/>
      <c r="C812" s="228" t="s">
        <v>896</v>
      </c>
      <c r="D812" s="229"/>
      <c r="E812" s="178">
        <v>65</v>
      </c>
      <c r="F812" s="179"/>
      <c r="G812" s="180"/>
      <c r="H812" s="181"/>
      <c r="I812" s="182"/>
      <c r="J812" s="181"/>
      <c r="K812" s="182"/>
      <c r="M812" s="177" t="s">
        <v>896</v>
      </c>
      <c r="O812" s="177"/>
      <c r="Q812" s="167"/>
    </row>
    <row r="813" spans="1:82">
      <c r="A813" s="175"/>
      <c r="B813" s="176"/>
      <c r="C813" s="228" t="s">
        <v>897</v>
      </c>
      <c r="D813" s="229"/>
      <c r="E813" s="178">
        <v>390</v>
      </c>
      <c r="F813" s="179"/>
      <c r="G813" s="180"/>
      <c r="H813" s="181"/>
      <c r="I813" s="182"/>
      <c r="J813" s="181"/>
      <c r="K813" s="182"/>
      <c r="M813" s="177" t="s">
        <v>897</v>
      </c>
      <c r="O813" s="177"/>
      <c r="Q813" s="167"/>
    </row>
    <row r="814" spans="1:82">
      <c r="A814" s="168">
        <v>86</v>
      </c>
      <c r="B814" s="169" t="s">
        <v>898</v>
      </c>
      <c r="C814" s="170" t="s">
        <v>899</v>
      </c>
      <c r="D814" s="171" t="s">
        <v>98</v>
      </c>
      <c r="E814" s="172">
        <v>2</v>
      </c>
      <c r="F814" s="207"/>
      <c r="G814" s="173">
        <f>E814*F814</f>
        <v>0</v>
      </c>
      <c r="H814" s="174">
        <v>0</v>
      </c>
      <c r="I814" s="174">
        <f>E814*H814</f>
        <v>0</v>
      </c>
      <c r="J814" s="174">
        <v>-8.9999999999999993E-3</v>
      </c>
      <c r="K814" s="174">
        <f>E814*J814</f>
        <v>-1.7999999999999999E-2</v>
      </c>
      <c r="Q814" s="167">
        <v>2</v>
      </c>
      <c r="AA814" s="144">
        <v>1</v>
      </c>
      <c r="AB814" s="144">
        <v>1</v>
      </c>
      <c r="AC814" s="144">
        <v>1</v>
      </c>
      <c r="BB814" s="144">
        <v>1</v>
      </c>
      <c r="BC814" s="144">
        <f>IF(BB814=1,G814,0)</f>
        <v>0</v>
      </c>
      <c r="BD814" s="144">
        <f>IF(BB814=2,G814,0)</f>
        <v>0</v>
      </c>
      <c r="BE814" s="144">
        <f>IF(BB814=3,G814,0)</f>
        <v>0</v>
      </c>
      <c r="BF814" s="144">
        <f>IF(BB814=4,G814,0)</f>
        <v>0</v>
      </c>
      <c r="BG814" s="144">
        <f>IF(BB814=5,G814,0)</f>
        <v>0</v>
      </c>
      <c r="CA814" s="144">
        <v>1</v>
      </c>
      <c r="CB814" s="144">
        <v>1</v>
      </c>
      <c r="CC814" s="167"/>
      <c r="CD814" s="167"/>
    </row>
    <row r="815" spans="1:82">
      <c r="A815" s="175"/>
      <c r="B815" s="176"/>
      <c r="C815" s="228" t="s">
        <v>900</v>
      </c>
      <c r="D815" s="229"/>
      <c r="E815" s="178">
        <v>2</v>
      </c>
      <c r="F815" s="179"/>
      <c r="G815" s="180"/>
      <c r="H815" s="181"/>
      <c r="I815" s="182"/>
      <c r="J815" s="181"/>
      <c r="K815" s="182"/>
      <c r="M815" s="177" t="s">
        <v>900</v>
      </c>
      <c r="O815" s="177"/>
      <c r="Q815" s="167"/>
    </row>
    <row r="816" spans="1:82">
      <c r="A816" s="168">
        <v>87</v>
      </c>
      <c r="B816" s="169" t="s">
        <v>901</v>
      </c>
      <c r="C816" s="170" t="s">
        <v>902</v>
      </c>
      <c r="D816" s="171" t="s">
        <v>106</v>
      </c>
      <c r="E816" s="172">
        <v>911.26049999999998</v>
      </c>
      <c r="F816" s="207"/>
      <c r="G816" s="173">
        <f>E816*F816</f>
        <v>0</v>
      </c>
      <c r="H816" s="174">
        <v>0</v>
      </c>
      <c r="I816" s="174">
        <f>E816*H816</f>
        <v>0</v>
      </c>
      <c r="J816" s="174">
        <v>-0.05</v>
      </c>
      <c r="K816" s="174">
        <f>E816*J816</f>
        <v>-45.563025000000003</v>
      </c>
      <c r="Q816" s="167">
        <v>2</v>
      </c>
      <c r="AA816" s="144">
        <v>1</v>
      </c>
      <c r="AB816" s="144">
        <v>1</v>
      </c>
      <c r="AC816" s="144">
        <v>1</v>
      </c>
      <c r="BB816" s="144">
        <v>1</v>
      </c>
      <c r="BC816" s="144">
        <f>IF(BB816=1,G816,0)</f>
        <v>0</v>
      </c>
      <c r="BD816" s="144">
        <f>IF(BB816=2,G816,0)</f>
        <v>0</v>
      </c>
      <c r="BE816" s="144">
        <f>IF(BB816=3,G816,0)</f>
        <v>0</v>
      </c>
      <c r="BF816" s="144">
        <f>IF(BB816=4,G816,0)</f>
        <v>0</v>
      </c>
      <c r="BG816" s="144">
        <f>IF(BB816=5,G816,0)</f>
        <v>0</v>
      </c>
      <c r="CA816" s="144">
        <v>1</v>
      </c>
      <c r="CB816" s="144">
        <v>1</v>
      </c>
      <c r="CC816" s="167"/>
      <c r="CD816" s="167"/>
    </row>
    <row r="817" spans="1:82">
      <c r="A817" s="175"/>
      <c r="B817" s="176"/>
      <c r="C817" s="228" t="s">
        <v>302</v>
      </c>
      <c r="D817" s="229"/>
      <c r="E817" s="178">
        <v>114.855</v>
      </c>
      <c r="F817" s="179"/>
      <c r="G817" s="180"/>
      <c r="H817" s="181"/>
      <c r="I817" s="182"/>
      <c r="J817" s="181"/>
      <c r="K817" s="182"/>
      <c r="M817" s="177" t="s">
        <v>302</v>
      </c>
      <c r="O817" s="177"/>
      <c r="Q817" s="167"/>
    </row>
    <row r="818" spans="1:82">
      <c r="A818" s="175"/>
      <c r="B818" s="176"/>
      <c r="C818" s="228" t="s">
        <v>303</v>
      </c>
      <c r="D818" s="229"/>
      <c r="E818" s="178">
        <v>0</v>
      </c>
      <c r="F818" s="179"/>
      <c r="G818" s="180"/>
      <c r="H818" s="181"/>
      <c r="I818" s="182"/>
      <c r="J818" s="181"/>
      <c r="K818" s="182"/>
      <c r="M818" s="177" t="s">
        <v>303</v>
      </c>
      <c r="O818" s="177"/>
      <c r="Q818" s="167"/>
    </row>
    <row r="819" spans="1:82">
      <c r="A819" s="175"/>
      <c r="B819" s="176"/>
      <c r="C819" s="228" t="s">
        <v>304</v>
      </c>
      <c r="D819" s="229"/>
      <c r="E819" s="178">
        <v>16.282499999999999</v>
      </c>
      <c r="F819" s="179"/>
      <c r="G819" s="180"/>
      <c r="H819" s="181"/>
      <c r="I819" s="182"/>
      <c r="J819" s="181"/>
      <c r="K819" s="182"/>
      <c r="M819" s="177" t="s">
        <v>304</v>
      </c>
      <c r="O819" s="177"/>
      <c r="Q819" s="167"/>
    </row>
    <row r="820" spans="1:82">
      <c r="A820" s="175"/>
      <c r="B820" s="176"/>
      <c r="C820" s="228" t="s">
        <v>305</v>
      </c>
      <c r="D820" s="229"/>
      <c r="E820" s="178">
        <v>13.6272</v>
      </c>
      <c r="F820" s="179"/>
      <c r="G820" s="180"/>
      <c r="H820" s="181"/>
      <c r="I820" s="182"/>
      <c r="J820" s="181"/>
      <c r="K820" s="182"/>
      <c r="M820" s="177" t="s">
        <v>305</v>
      </c>
      <c r="O820" s="177"/>
      <c r="Q820" s="167"/>
    </row>
    <row r="821" spans="1:82">
      <c r="A821" s="175"/>
      <c r="B821" s="176"/>
      <c r="C821" s="228" t="s">
        <v>306</v>
      </c>
      <c r="D821" s="229"/>
      <c r="E821" s="178">
        <v>14.278499999999999</v>
      </c>
      <c r="F821" s="179"/>
      <c r="G821" s="180"/>
      <c r="H821" s="181"/>
      <c r="I821" s="182"/>
      <c r="J821" s="181"/>
      <c r="K821" s="182"/>
      <c r="M821" s="177" t="s">
        <v>306</v>
      </c>
      <c r="O821" s="177"/>
      <c r="Q821" s="167"/>
    </row>
    <row r="822" spans="1:82">
      <c r="A822" s="175"/>
      <c r="B822" s="176"/>
      <c r="C822" s="228" t="s">
        <v>306</v>
      </c>
      <c r="D822" s="229"/>
      <c r="E822" s="178">
        <v>14.278499999999999</v>
      </c>
      <c r="F822" s="179"/>
      <c r="G822" s="180"/>
      <c r="H822" s="181"/>
      <c r="I822" s="182"/>
      <c r="J822" s="181"/>
      <c r="K822" s="182"/>
      <c r="M822" s="177" t="s">
        <v>306</v>
      </c>
      <c r="O822" s="177"/>
      <c r="Q822" s="167"/>
    </row>
    <row r="823" spans="1:82">
      <c r="A823" s="175"/>
      <c r="B823" s="176"/>
      <c r="C823" s="228" t="s">
        <v>307</v>
      </c>
      <c r="D823" s="229"/>
      <c r="E823" s="178">
        <v>693.28679999999997</v>
      </c>
      <c r="F823" s="179"/>
      <c r="G823" s="180"/>
      <c r="H823" s="181"/>
      <c r="I823" s="182"/>
      <c r="J823" s="181"/>
      <c r="K823" s="182"/>
      <c r="M823" s="177" t="s">
        <v>307</v>
      </c>
      <c r="O823" s="177"/>
      <c r="Q823" s="167"/>
    </row>
    <row r="824" spans="1:82">
      <c r="A824" s="175"/>
      <c r="B824" s="176"/>
      <c r="C824" s="228" t="s">
        <v>903</v>
      </c>
      <c r="D824" s="229"/>
      <c r="E824" s="178">
        <v>0</v>
      </c>
      <c r="F824" s="179"/>
      <c r="G824" s="180"/>
      <c r="H824" s="181"/>
      <c r="I824" s="182"/>
      <c r="J824" s="181"/>
      <c r="K824" s="182"/>
      <c r="M824" s="177" t="s">
        <v>903</v>
      </c>
      <c r="O824" s="177"/>
      <c r="Q824" s="167"/>
    </row>
    <row r="825" spans="1:82">
      <c r="A825" s="175"/>
      <c r="B825" s="176"/>
      <c r="C825" s="228" t="s">
        <v>904</v>
      </c>
      <c r="D825" s="229"/>
      <c r="E825" s="178">
        <v>0</v>
      </c>
      <c r="F825" s="179"/>
      <c r="G825" s="180"/>
      <c r="H825" s="181"/>
      <c r="I825" s="182"/>
      <c r="J825" s="181"/>
      <c r="K825" s="182"/>
      <c r="M825" s="177" t="s">
        <v>904</v>
      </c>
      <c r="O825" s="177"/>
      <c r="Q825" s="167"/>
    </row>
    <row r="826" spans="1:82">
      <c r="A826" s="175"/>
      <c r="B826" s="176"/>
      <c r="C826" s="228" t="s">
        <v>905</v>
      </c>
      <c r="D826" s="229"/>
      <c r="E826" s="178">
        <v>8.14</v>
      </c>
      <c r="F826" s="179"/>
      <c r="G826" s="180"/>
      <c r="H826" s="181"/>
      <c r="I826" s="182"/>
      <c r="J826" s="181"/>
      <c r="K826" s="182"/>
      <c r="M826" s="177" t="s">
        <v>905</v>
      </c>
      <c r="O826" s="177"/>
      <c r="Q826" s="167"/>
    </row>
    <row r="827" spans="1:82">
      <c r="A827" s="175"/>
      <c r="B827" s="176"/>
      <c r="C827" s="228" t="s">
        <v>906</v>
      </c>
      <c r="D827" s="229"/>
      <c r="E827" s="178">
        <v>0</v>
      </c>
      <c r="F827" s="179"/>
      <c r="G827" s="180"/>
      <c r="H827" s="181"/>
      <c r="I827" s="182"/>
      <c r="J827" s="181"/>
      <c r="K827" s="182"/>
      <c r="M827" s="177" t="s">
        <v>906</v>
      </c>
      <c r="O827" s="177"/>
      <c r="Q827" s="167"/>
    </row>
    <row r="828" spans="1:82">
      <c r="A828" s="175"/>
      <c r="B828" s="176"/>
      <c r="C828" s="228" t="s">
        <v>308</v>
      </c>
      <c r="D828" s="229"/>
      <c r="E828" s="178">
        <v>0.79200000000000004</v>
      </c>
      <c r="F828" s="179"/>
      <c r="G828" s="180"/>
      <c r="H828" s="181"/>
      <c r="I828" s="182"/>
      <c r="J828" s="181"/>
      <c r="K828" s="182"/>
      <c r="M828" s="177" t="s">
        <v>308</v>
      </c>
      <c r="O828" s="177"/>
      <c r="Q828" s="167"/>
    </row>
    <row r="829" spans="1:82">
      <c r="A829" s="175"/>
      <c r="B829" s="176"/>
      <c r="C829" s="228" t="s">
        <v>907</v>
      </c>
      <c r="D829" s="229"/>
      <c r="E829" s="178">
        <v>35.72</v>
      </c>
      <c r="F829" s="179"/>
      <c r="G829" s="180"/>
      <c r="H829" s="181"/>
      <c r="I829" s="182"/>
      <c r="J829" s="181"/>
      <c r="K829" s="182"/>
      <c r="M829" s="177" t="s">
        <v>907</v>
      </c>
      <c r="O829" s="177"/>
      <c r="Q829" s="167"/>
    </row>
    <row r="830" spans="1:82">
      <c r="A830" s="168">
        <v>88</v>
      </c>
      <c r="B830" s="169" t="s">
        <v>908</v>
      </c>
      <c r="C830" s="170" t="s">
        <v>909</v>
      </c>
      <c r="D830" s="171" t="s">
        <v>106</v>
      </c>
      <c r="E830" s="172">
        <v>462.40879999999999</v>
      </c>
      <c r="F830" s="207"/>
      <c r="G830" s="173">
        <f>E830*F830</f>
        <v>0</v>
      </c>
      <c r="H830" s="174">
        <v>0</v>
      </c>
      <c r="I830" s="174">
        <f>E830*H830</f>
        <v>0</v>
      </c>
      <c r="J830" s="174">
        <v>-4.5999999999999999E-2</v>
      </c>
      <c r="K830" s="174">
        <f>E830*J830</f>
        <v>-21.270804800000001</v>
      </c>
      <c r="Q830" s="167">
        <v>2</v>
      </c>
      <c r="AA830" s="144">
        <v>1</v>
      </c>
      <c r="AB830" s="144">
        <v>1</v>
      </c>
      <c r="AC830" s="144">
        <v>1</v>
      </c>
      <c r="BB830" s="144">
        <v>1</v>
      </c>
      <c r="BC830" s="144">
        <f>IF(BB830=1,G830,0)</f>
        <v>0</v>
      </c>
      <c r="BD830" s="144">
        <f>IF(BB830=2,G830,0)</f>
        <v>0</v>
      </c>
      <c r="BE830" s="144">
        <f>IF(BB830=3,G830,0)</f>
        <v>0</v>
      </c>
      <c r="BF830" s="144">
        <f>IF(BB830=4,G830,0)</f>
        <v>0</v>
      </c>
      <c r="BG830" s="144">
        <f>IF(BB830=5,G830,0)</f>
        <v>0</v>
      </c>
      <c r="CA830" s="144">
        <v>1</v>
      </c>
      <c r="CB830" s="144">
        <v>1</v>
      </c>
      <c r="CC830" s="167"/>
      <c r="CD830" s="167"/>
    </row>
    <row r="831" spans="1:82">
      <c r="A831" s="175"/>
      <c r="B831" s="176"/>
      <c r="C831" s="228" t="s">
        <v>910</v>
      </c>
      <c r="D831" s="229"/>
      <c r="E831" s="178">
        <v>0</v>
      </c>
      <c r="F831" s="179"/>
      <c r="G831" s="180"/>
      <c r="H831" s="181"/>
      <c r="I831" s="182"/>
      <c r="J831" s="181"/>
      <c r="K831" s="182"/>
      <c r="M831" s="177" t="s">
        <v>910</v>
      </c>
      <c r="O831" s="177"/>
      <c r="Q831" s="167"/>
    </row>
    <row r="832" spans="1:82">
      <c r="A832" s="175"/>
      <c r="B832" s="176"/>
      <c r="C832" s="228" t="s">
        <v>138</v>
      </c>
      <c r="D832" s="229"/>
      <c r="E832" s="178">
        <v>0</v>
      </c>
      <c r="F832" s="179"/>
      <c r="G832" s="180"/>
      <c r="H832" s="181"/>
      <c r="I832" s="182"/>
      <c r="J832" s="181"/>
      <c r="K832" s="182"/>
      <c r="M832" s="177" t="s">
        <v>138</v>
      </c>
      <c r="O832" s="177"/>
      <c r="Q832" s="167"/>
    </row>
    <row r="833" spans="1:17">
      <c r="A833" s="175"/>
      <c r="B833" s="176"/>
      <c r="C833" s="228" t="s">
        <v>139</v>
      </c>
      <c r="D833" s="229"/>
      <c r="E833" s="178">
        <v>2.5024999999999999</v>
      </c>
      <c r="F833" s="179"/>
      <c r="G833" s="180"/>
      <c r="H833" s="181"/>
      <c r="I833" s="182"/>
      <c r="J833" s="181"/>
      <c r="K833" s="182"/>
      <c r="M833" s="177" t="s">
        <v>139</v>
      </c>
      <c r="O833" s="177"/>
      <c r="Q833" s="167"/>
    </row>
    <row r="834" spans="1:17">
      <c r="A834" s="175"/>
      <c r="B834" s="176"/>
      <c r="C834" s="228" t="s">
        <v>140</v>
      </c>
      <c r="D834" s="229"/>
      <c r="E834" s="178">
        <v>2.5024999999999999</v>
      </c>
      <c r="F834" s="179"/>
      <c r="G834" s="180"/>
      <c r="H834" s="181"/>
      <c r="I834" s="182"/>
      <c r="J834" s="181"/>
      <c r="K834" s="182"/>
      <c r="M834" s="177" t="s">
        <v>140</v>
      </c>
      <c r="O834" s="177"/>
      <c r="Q834" s="167"/>
    </row>
    <row r="835" spans="1:17">
      <c r="A835" s="175"/>
      <c r="B835" s="176"/>
      <c r="C835" s="228" t="s">
        <v>141</v>
      </c>
      <c r="D835" s="229"/>
      <c r="E835" s="178">
        <v>2.5024999999999999</v>
      </c>
      <c r="F835" s="179"/>
      <c r="G835" s="180"/>
      <c r="H835" s="181"/>
      <c r="I835" s="182"/>
      <c r="J835" s="181"/>
      <c r="K835" s="182"/>
      <c r="M835" s="177" t="s">
        <v>141</v>
      </c>
      <c r="O835" s="177"/>
      <c r="Q835" s="167"/>
    </row>
    <row r="836" spans="1:17">
      <c r="A836" s="175"/>
      <c r="B836" s="176"/>
      <c r="C836" s="228" t="s">
        <v>142</v>
      </c>
      <c r="D836" s="229"/>
      <c r="E836" s="178">
        <v>2.5024999999999999</v>
      </c>
      <c r="F836" s="179"/>
      <c r="G836" s="180"/>
      <c r="H836" s="181"/>
      <c r="I836" s="182"/>
      <c r="J836" s="181"/>
      <c r="K836" s="182"/>
      <c r="M836" s="177" t="s">
        <v>142</v>
      </c>
      <c r="O836" s="177"/>
      <c r="Q836" s="167"/>
    </row>
    <row r="837" spans="1:17">
      <c r="A837" s="175"/>
      <c r="B837" s="176"/>
      <c r="C837" s="228" t="s">
        <v>143</v>
      </c>
      <c r="D837" s="229"/>
      <c r="E837" s="178">
        <v>2.5024999999999999</v>
      </c>
      <c r="F837" s="179"/>
      <c r="G837" s="180"/>
      <c r="H837" s="181"/>
      <c r="I837" s="182"/>
      <c r="J837" s="181"/>
      <c r="K837" s="182"/>
      <c r="M837" s="177" t="s">
        <v>143</v>
      </c>
      <c r="O837" s="177"/>
      <c r="Q837" s="167"/>
    </row>
    <row r="838" spans="1:17">
      <c r="A838" s="175"/>
      <c r="B838" s="176"/>
      <c r="C838" s="228" t="s">
        <v>144</v>
      </c>
      <c r="D838" s="229"/>
      <c r="E838" s="178">
        <v>2.5024999999999999</v>
      </c>
      <c r="F838" s="179"/>
      <c r="G838" s="180"/>
      <c r="H838" s="181"/>
      <c r="I838" s="182"/>
      <c r="J838" s="181"/>
      <c r="K838" s="182"/>
      <c r="M838" s="177" t="s">
        <v>144</v>
      </c>
      <c r="O838" s="177"/>
      <c r="Q838" s="167"/>
    </row>
    <row r="839" spans="1:17">
      <c r="A839" s="175"/>
      <c r="B839" s="176"/>
      <c r="C839" s="228" t="s">
        <v>145</v>
      </c>
      <c r="D839" s="229"/>
      <c r="E839" s="178">
        <v>2.5024999999999999</v>
      </c>
      <c r="F839" s="179"/>
      <c r="G839" s="180"/>
      <c r="H839" s="181"/>
      <c r="I839" s="182"/>
      <c r="J839" s="181"/>
      <c r="K839" s="182"/>
      <c r="M839" s="177" t="s">
        <v>145</v>
      </c>
      <c r="O839" s="177"/>
      <c r="Q839" s="167"/>
    </row>
    <row r="840" spans="1:17">
      <c r="A840" s="175"/>
      <c r="B840" s="176"/>
      <c r="C840" s="228" t="s">
        <v>146</v>
      </c>
      <c r="D840" s="229"/>
      <c r="E840" s="178">
        <v>2.5024999999999999</v>
      </c>
      <c r="F840" s="179"/>
      <c r="G840" s="180"/>
      <c r="H840" s="181"/>
      <c r="I840" s="182"/>
      <c r="J840" s="181"/>
      <c r="K840" s="182"/>
      <c r="M840" s="177" t="s">
        <v>146</v>
      </c>
      <c r="O840" s="177"/>
      <c r="Q840" s="167"/>
    </row>
    <row r="841" spans="1:17">
      <c r="A841" s="175"/>
      <c r="B841" s="176"/>
      <c r="C841" s="228" t="s">
        <v>147</v>
      </c>
      <c r="D841" s="229"/>
      <c r="E841" s="178">
        <v>2.5024999999999999</v>
      </c>
      <c r="F841" s="179"/>
      <c r="G841" s="180"/>
      <c r="H841" s="181"/>
      <c r="I841" s="182"/>
      <c r="J841" s="181"/>
      <c r="K841" s="182"/>
      <c r="M841" s="177" t="s">
        <v>147</v>
      </c>
      <c r="O841" s="177"/>
      <c r="Q841" s="167"/>
    </row>
    <row r="842" spans="1:17">
      <c r="A842" s="175"/>
      <c r="B842" s="176"/>
      <c r="C842" s="228" t="s">
        <v>148</v>
      </c>
      <c r="D842" s="229"/>
      <c r="E842" s="178">
        <v>2.5024999999999999</v>
      </c>
      <c r="F842" s="179"/>
      <c r="G842" s="180"/>
      <c r="H842" s="181"/>
      <c r="I842" s="182"/>
      <c r="J842" s="181"/>
      <c r="K842" s="182"/>
      <c r="M842" s="177" t="s">
        <v>148</v>
      </c>
      <c r="O842" s="177"/>
      <c r="Q842" s="167"/>
    </row>
    <row r="843" spans="1:17">
      <c r="A843" s="175"/>
      <c r="B843" s="176"/>
      <c r="C843" s="228" t="s">
        <v>149</v>
      </c>
      <c r="D843" s="229"/>
      <c r="E843" s="178">
        <v>2.5024999999999999</v>
      </c>
      <c r="F843" s="179"/>
      <c r="G843" s="180"/>
      <c r="H843" s="181"/>
      <c r="I843" s="182"/>
      <c r="J843" s="181"/>
      <c r="K843" s="182"/>
      <c r="M843" s="177" t="s">
        <v>149</v>
      </c>
      <c r="O843" s="177"/>
      <c r="Q843" s="167"/>
    </row>
    <row r="844" spans="1:17">
      <c r="A844" s="175"/>
      <c r="B844" s="176"/>
      <c r="C844" s="228" t="s">
        <v>150</v>
      </c>
      <c r="D844" s="229"/>
      <c r="E844" s="178">
        <v>2.5024999999999999</v>
      </c>
      <c r="F844" s="179"/>
      <c r="G844" s="180"/>
      <c r="H844" s="181"/>
      <c r="I844" s="182"/>
      <c r="J844" s="181"/>
      <c r="K844" s="182"/>
      <c r="M844" s="177" t="s">
        <v>150</v>
      </c>
      <c r="O844" s="177"/>
      <c r="Q844" s="167"/>
    </row>
    <row r="845" spans="1:17">
      <c r="A845" s="175"/>
      <c r="B845" s="176"/>
      <c r="C845" s="228" t="s">
        <v>151</v>
      </c>
      <c r="D845" s="229"/>
      <c r="E845" s="178">
        <v>110.11</v>
      </c>
      <c r="F845" s="179"/>
      <c r="G845" s="180"/>
      <c r="H845" s="181"/>
      <c r="I845" s="182"/>
      <c r="J845" s="181"/>
      <c r="K845" s="182"/>
      <c r="M845" s="177" t="s">
        <v>151</v>
      </c>
      <c r="O845" s="177"/>
      <c r="Q845" s="167"/>
    </row>
    <row r="846" spans="1:17">
      <c r="A846" s="175"/>
      <c r="B846" s="176"/>
      <c r="C846" s="228" t="s">
        <v>911</v>
      </c>
      <c r="D846" s="229"/>
      <c r="E846" s="178">
        <v>0</v>
      </c>
      <c r="F846" s="179"/>
      <c r="G846" s="180"/>
      <c r="H846" s="181"/>
      <c r="I846" s="182"/>
      <c r="J846" s="181"/>
      <c r="K846" s="182"/>
      <c r="M846" s="177" t="s">
        <v>911</v>
      </c>
      <c r="O846" s="177"/>
      <c r="Q846" s="167"/>
    </row>
    <row r="847" spans="1:17">
      <c r="A847" s="175"/>
      <c r="B847" s="176"/>
      <c r="C847" s="228" t="s">
        <v>912</v>
      </c>
      <c r="D847" s="229"/>
      <c r="E847" s="178">
        <v>3.97</v>
      </c>
      <c r="F847" s="179"/>
      <c r="G847" s="180"/>
      <c r="H847" s="181"/>
      <c r="I847" s="182"/>
      <c r="J847" s="181"/>
      <c r="K847" s="182"/>
      <c r="M847" s="177" t="s">
        <v>912</v>
      </c>
      <c r="O847" s="177"/>
      <c r="Q847" s="167"/>
    </row>
    <row r="848" spans="1:17">
      <c r="A848" s="175"/>
      <c r="B848" s="176"/>
      <c r="C848" s="228" t="s">
        <v>913</v>
      </c>
      <c r="D848" s="229"/>
      <c r="E848" s="178">
        <v>2.7989999999999999</v>
      </c>
      <c r="F848" s="179"/>
      <c r="G848" s="180"/>
      <c r="H848" s="181"/>
      <c r="I848" s="182"/>
      <c r="J848" s="181"/>
      <c r="K848" s="182"/>
      <c r="M848" s="177" t="s">
        <v>913</v>
      </c>
      <c r="O848" s="177"/>
      <c r="Q848" s="167"/>
    </row>
    <row r="849" spans="1:17">
      <c r="A849" s="175"/>
      <c r="B849" s="176"/>
      <c r="C849" s="228" t="s">
        <v>914</v>
      </c>
      <c r="D849" s="229"/>
      <c r="E849" s="178">
        <v>2.0573999999999999</v>
      </c>
      <c r="F849" s="179"/>
      <c r="G849" s="180"/>
      <c r="H849" s="181"/>
      <c r="I849" s="182"/>
      <c r="J849" s="181"/>
      <c r="K849" s="182"/>
      <c r="M849" s="177" t="s">
        <v>914</v>
      </c>
      <c r="O849" s="177"/>
      <c r="Q849" s="167"/>
    </row>
    <row r="850" spans="1:17">
      <c r="A850" s="175"/>
      <c r="B850" s="176"/>
      <c r="C850" s="228" t="s">
        <v>915</v>
      </c>
      <c r="D850" s="229"/>
      <c r="E850" s="178">
        <v>2.1623999999999999</v>
      </c>
      <c r="F850" s="179"/>
      <c r="G850" s="180"/>
      <c r="H850" s="181"/>
      <c r="I850" s="182"/>
      <c r="J850" s="181"/>
      <c r="K850" s="182"/>
      <c r="M850" s="177" t="s">
        <v>915</v>
      </c>
      <c r="O850" s="177"/>
      <c r="Q850" s="167"/>
    </row>
    <row r="851" spans="1:17">
      <c r="A851" s="175"/>
      <c r="B851" s="176"/>
      <c r="C851" s="228" t="s">
        <v>916</v>
      </c>
      <c r="D851" s="229"/>
      <c r="E851" s="178">
        <v>2.754</v>
      </c>
      <c r="F851" s="179"/>
      <c r="G851" s="180"/>
      <c r="H851" s="181"/>
      <c r="I851" s="182"/>
      <c r="J851" s="181"/>
      <c r="K851" s="182"/>
      <c r="M851" s="177" t="s">
        <v>916</v>
      </c>
      <c r="O851" s="177"/>
      <c r="Q851" s="167"/>
    </row>
    <row r="852" spans="1:17">
      <c r="A852" s="175"/>
      <c r="B852" s="176"/>
      <c r="C852" s="228" t="s">
        <v>917</v>
      </c>
      <c r="D852" s="229"/>
      <c r="E852" s="178">
        <v>2.6789999999999998</v>
      </c>
      <c r="F852" s="179"/>
      <c r="G852" s="180"/>
      <c r="H852" s="181"/>
      <c r="I852" s="182"/>
      <c r="J852" s="181"/>
      <c r="K852" s="182"/>
      <c r="M852" s="177" t="s">
        <v>917</v>
      </c>
      <c r="O852" s="177"/>
      <c r="Q852" s="167"/>
    </row>
    <row r="853" spans="1:17">
      <c r="A853" s="175"/>
      <c r="B853" s="176"/>
      <c r="C853" s="228" t="s">
        <v>918</v>
      </c>
      <c r="D853" s="229"/>
      <c r="E853" s="178">
        <v>2.9039999999999999</v>
      </c>
      <c r="F853" s="179"/>
      <c r="G853" s="180"/>
      <c r="H853" s="181"/>
      <c r="I853" s="182"/>
      <c r="J853" s="181"/>
      <c r="K853" s="182"/>
      <c r="M853" s="177" t="s">
        <v>918</v>
      </c>
      <c r="O853" s="177"/>
      <c r="Q853" s="167"/>
    </row>
    <row r="854" spans="1:17">
      <c r="A854" s="175"/>
      <c r="B854" s="176"/>
      <c r="C854" s="228" t="s">
        <v>919</v>
      </c>
      <c r="D854" s="229"/>
      <c r="E854" s="178">
        <v>2.9039999999999999</v>
      </c>
      <c r="F854" s="179"/>
      <c r="G854" s="180"/>
      <c r="H854" s="181"/>
      <c r="I854" s="182"/>
      <c r="J854" s="181"/>
      <c r="K854" s="182"/>
      <c r="M854" s="177" t="s">
        <v>919</v>
      </c>
      <c r="O854" s="177"/>
      <c r="Q854" s="167"/>
    </row>
    <row r="855" spans="1:17">
      <c r="A855" s="175"/>
      <c r="B855" s="176"/>
      <c r="C855" s="228" t="s">
        <v>920</v>
      </c>
      <c r="D855" s="229"/>
      <c r="E855" s="178">
        <v>2.9790000000000001</v>
      </c>
      <c r="F855" s="179"/>
      <c r="G855" s="180"/>
      <c r="H855" s="181"/>
      <c r="I855" s="182"/>
      <c r="J855" s="181"/>
      <c r="K855" s="182"/>
      <c r="M855" s="177" t="s">
        <v>920</v>
      </c>
      <c r="O855" s="177"/>
      <c r="Q855" s="167"/>
    </row>
    <row r="856" spans="1:17">
      <c r="A856" s="175"/>
      <c r="B856" s="176"/>
      <c r="C856" s="228" t="s">
        <v>921</v>
      </c>
      <c r="D856" s="229"/>
      <c r="E856" s="178">
        <v>2.9039999999999999</v>
      </c>
      <c r="F856" s="179"/>
      <c r="G856" s="180"/>
      <c r="H856" s="181"/>
      <c r="I856" s="182"/>
      <c r="J856" s="181"/>
      <c r="K856" s="182"/>
      <c r="M856" s="177" t="s">
        <v>921</v>
      </c>
      <c r="O856" s="177"/>
      <c r="Q856" s="167"/>
    </row>
    <row r="857" spans="1:17">
      <c r="A857" s="175"/>
      <c r="B857" s="176"/>
      <c r="C857" s="228" t="s">
        <v>922</v>
      </c>
      <c r="D857" s="229"/>
      <c r="E857" s="178">
        <v>2.9790000000000001</v>
      </c>
      <c r="F857" s="179"/>
      <c r="G857" s="180"/>
      <c r="H857" s="181"/>
      <c r="I857" s="182"/>
      <c r="J857" s="181"/>
      <c r="K857" s="182"/>
      <c r="M857" s="177" t="s">
        <v>922</v>
      </c>
      <c r="O857" s="177"/>
      <c r="Q857" s="167"/>
    </row>
    <row r="858" spans="1:17">
      <c r="A858" s="175"/>
      <c r="B858" s="176"/>
      <c r="C858" s="228" t="s">
        <v>923</v>
      </c>
      <c r="D858" s="229"/>
      <c r="E858" s="178">
        <v>2.9039999999999999</v>
      </c>
      <c r="F858" s="179"/>
      <c r="G858" s="180"/>
      <c r="H858" s="181"/>
      <c r="I858" s="182"/>
      <c r="J858" s="181"/>
      <c r="K858" s="182"/>
      <c r="M858" s="177" t="s">
        <v>923</v>
      </c>
      <c r="O858" s="177"/>
      <c r="Q858" s="167"/>
    </row>
    <row r="859" spans="1:17">
      <c r="A859" s="175"/>
      <c r="B859" s="176"/>
      <c r="C859" s="228" t="s">
        <v>924</v>
      </c>
      <c r="D859" s="229"/>
      <c r="E859" s="178">
        <v>136</v>
      </c>
      <c r="F859" s="179"/>
      <c r="G859" s="180"/>
      <c r="H859" s="181"/>
      <c r="I859" s="182"/>
      <c r="J859" s="181"/>
      <c r="K859" s="182"/>
      <c r="M859" s="177" t="s">
        <v>924</v>
      </c>
      <c r="O859" s="177"/>
      <c r="Q859" s="167"/>
    </row>
    <row r="860" spans="1:17">
      <c r="A860" s="175"/>
      <c r="B860" s="176"/>
      <c r="C860" s="228" t="s">
        <v>440</v>
      </c>
      <c r="D860" s="229"/>
      <c r="E860" s="178">
        <v>0</v>
      </c>
      <c r="F860" s="179"/>
      <c r="G860" s="180"/>
      <c r="H860" s="181"/>
      <c r="I860" s="182"/>
      <c r="J860" s="181"/>
      <c r="K860" s="182"/>
      <c r="M860" s="177" t="s">
        <v>440</v>
      </c>
      <c r="O860" s="177"/>
      <c r="Q860" s="167"/>
    </row>
    <row r="861" spans="1:17">
      <c r="A861" s="175"/>
      <c r="B861" s="176"/>
      <c r="C861" s="228" t="s">
        <v>925</v>
      </c>
      <c r="D861" s="229"/>
      <c r="E861" s="178">
        <v>0</v>
      </c>
      <c r="F861" s="179"/>
      <c r="G861" s="180"/>
      <c r="H861" s="181"/>
      <c r="I861" s="182"/>
      <c r="J861" s="181"/>
      <c r="K861" s="182"/>
      <c r="M861" s="177" t="s">
        <v>925</v>
      </c>
      <c r="O861" s="177"/>
      <c r="Q861" s="167"/>
    </row>
    <row r="862" spans="1:17">
      <c r="A862" s="175"/>
      <c r="B862" s="176"/>
      <c r="C862" s="228" t="s">
        <v>926</v>
      </c>
      <c r="D862" s="229"/>
      <c r="E862" s="178">
        <v>0</v>
      </c>
      <c r="F862" s="179"/>
      <c r="G862" s="180"/>
      <c r="H862" s="181"/>
      <c r="I862" s="182"/>
      <c r="J862" s="181"/>
      <c r="K862" s="182"/>
      <c r="M862" s="177" t="s">
        <v>926</v>
      </c>
      <c r="O862" s="177"/>
      <c r="Q862" s="167"/>
    </row>
    <row r="863" spans="1:17">
      <c r="A863" s="175"/>
      <c r="B863" s="176"/>
      <c r="C863" s="228" t="s">
        <v>927</v>
      </c>
      <c r="D863" s="229"/>
      <c r="E863" s="178">
        <v>0</v>
      </c>
      <c r="F863" s="179"/>
      <c r="G863" s="180"/>
      <c r="H863" s="181"/>
      <c r="I863" s="182"/>
      <c r="J863" s="181"/>
      <c r="K863" s="182"/>
      <c r="M863" s="177" t="s">
        <v>927</v>
      </c>
      <c r="O863" s="177"/>
      <c r="Q863" s="167"/>
    </row>
    <row r="864" spans="1:17">
      <c r="A864" s="175"/>
      <c r="B864" s="176"/>
      <c r="C864" s="228" t="s">
        <v>928</v>
      </c>
      <c r="D864" s="229"/>
      <c r="E864" s="178">
        <v>1.1459999999999999</v>
      </c>
      <c r="F864" s="179"/>
      <c r="G864" s="180"/>
      <c r="H864" s="181"/>
      <c r="I864" s="182"/>
      <c r="J864" s="181"/>
      <c r="K864" s="182"/>
      <c r="M864" s="177" t="s">
        <v>928</v>
      </c>
      <c r="O864" s="177"/>
      <c r="Q864" s="167"/>
    </row>
    <row r="865" spans="1:17">
      <c r="A865" s="175"/>
      <c r="B865" s="176"/>
      <c r="C865" s="228" t="s">
        <v>929</v>
      </c>
      <c r="D865" s="229"/>
      <c r="E865" s="178">
        <v>0.996</v>
      </c>
      <c r="F865" s="179"/>
      <c r="G865" s="180"/>
      <c r="H865" s="181"/>
      <c r="I865" s="182"/>
      <c r="J865" s="181"/>
      <c r="K865" s="182"/>
      <c r="M865" s="177" t="s">
        <v>929</v>
      </c>
      <c r="O865" s="177"/>
      <c r="Q865" s="167"/>
    </row>
    <row r="866" spans="1:17">
      <c r="A866" s="175"/>
      <c r="B866" s="176"/>
      <c r="C866" s="228" t="s">
        <v>930</v>
      </c>
      <c r="D866" s="229"/>
      <c r="E866" s="178">
        <v>0.996</v>
      </c>
      <c r="F866" s="179"/>
      <c r="G866" s="180"/>
      <c r="H866" s="181"/>
      <c r="I866" s="182"/>
      <c r="J866" s="181"/>
      <c r="K866" s="182"/>
      <c r="M866" s="177" t="s">
        <v>930</v>
      </c>
      <c r="O866" s="177"/>
      <c r="Q866" s="167"/>
    </row>
    <row r="867" spans="1:17">
      <c r="A867" s="175"/>
      <c r="B867" s="176"/>
      <c r="C867" s="228" t="s">
        <v>931</v>
      </c>
      <c r="D867" s="229"/>
      <c r="E867" s="178">
        <v>0.996</v>
      </c>
      <c r="F867" s="179"/>
      <c r="G867" s="180"/>
      <c r="H867" s="181"/>
      <c r="I867" s="182"/>
      <c r="J867" s="181"/>
      <c r="K867" s="182"/>
      <c r="M867" s="177" t="s">
        <v>931</v>
      </c>
      <c r="O867" s="177"/>
      <c r="Q867" s="167"/>
    </row>
    <row r="868" spans="1:17">
      <c r="A868" s="175"/>
      <c r="B868" s="176"/>
      <c r="C868" s="228" t="s">
        <v>932</v>
      </c>
      <c r="D868" s="229"/>
      <c r="E868" s="178">
        <v>2.3279999999999998</v>
      </c>
      <c r="F868" s="179"/>
      <c r="G868" s="180"/>
      <c r="H868" s="181"/>
      <c r="I868" s="182"/>
      <c r="J868" s="181"/>
      <c r="K868" s="182"/>
      <c r="M868" s="177" t="s">
        <v>932</v>
      </c>
      <c r="O868" s="177"/>
      <c r="Q868" s="167"/>
    </row>
    <row r="869" spans="1:17">
      <c r="A869" s="175"/>
      <c r="B869" s="176"/>
      <c r="C869" s="228" t="s">
        <v>933</v>
      </c>
      <c r="D869" s="229"/>
      <c r="E869" s="178">
        <v>3.24</v>
      </c>
      <c r="F869" s="179"/>
      <c r="G869" s="180"/>
      <c r="H869" s="181"/>
      <c r="I869" s="182"/>
      <c r="J869" s="181"/>
      <c r="K869" s="182"/>
      <c r="M869" s="177" t="s">
        <v>933</v>
      </c>
      <c r="O869" s="177"/>
      <c r="Q869" s="167"/>
    </row>
    <row r="870" spans="1:17">
      <c r="A870" s="175"/>
      <c r="B870" s="176"/>
      <c r="C870" s="228" t="s">
        <v>934</v>
      </c>
      <c r="D870" s="229"/>
      <c r="E870" s="178">
        <v>0.6</v>
      </c>
      <c r="F870" s="179"/>
      <c r="G870" s="180"/>
      <c r="H870" s="181"/>
      <c r="I870" s="182"/>
      <c r="J870" s="181"/>
      <c r="K870" s="182"/>
      <c r="M870" s="177" t="s">
        <v>934</v>
      </c>
      <c r="O870" s="177"/>
      <c r="Q870" s="167"/>
    </row>
    <row r="871" spans="1:17">
      <c r="A871" s="175"/>
      <c r="B871" s="176"/>
      <c r="C871" s="228" t="s">
        <v>935</v>
      </c>
      <c r="D871" s="229"/>
      <c r="E871" s="178">
        <v>2.3250000000000002</v>
      </c>
      <c r="F871" s="179"/>
      <c r="G871" s="180"/>
      <c r="H871" s="181"/>
      <c r="I871" s="182"/>
      <c r="J871" s="181"/>
      <c r="K871" s="182"/>
      <c r="M871" s="177" t="s">
        <v>935</v>
      </c>
      <c r="O871" s="177"/>
      <c r="Q871" s="167"/>
    </row>
    <row r="872" spans="1:17">
      <c r="A872" s="175"/>
      <c r="B872" s="176"/>
      <c r="C872" s="228" t="s">
        <v>936</v>
      </c>
      <c r="D872" s="229"/>
      <c r="E872" s="178">
        <v>0</v>
      </c>
      <c r="F872" s="179"/>
      <c r="G872" s="180"/>
      <c r="H872" s="181"/>
      <c r="I872" s="182"/>
      <c r="J872" s="181"/>
      <c r="K872" s="182"/>
      <c r="M872" s="177" t="s">
        <v>936</v>
      </c>
      <c r="O872" s="177"/>
      <c r="Q872" s="167"/>
    </row>
    <row r="873" spans="1:17">
      <c r="A873" s="175"/>
      <c r="B873" s="176"/>
      <c r="C873" s="228" t="s">
        <v>937</v>
      </c>
      <c r="D873" s="229"/>
      <c r="E873" s="178">
        <v>11.858000000000001</v>
      </c>
      <c r="F873" s="179"/>
      <c r="G873" s="180"/>
      <c r="H873" s="181"/>
      <c r="I873" s="182"/>
      <c r="J873" s="181"/>
      <c r="K873" s="182"/>
      <c r="M873" s="177" t="s">
        <v>937</v>
      </c>
      <c r="O873" s="177"/>
      <c r="Q873" s="167"/>
    </row>
    <row r="874" spans="1:17">
      <c r="A874" s="175"/>
      <c r="B874" s="176"/>
      <c r="C874" s="228" t="s">
        <v>389</v>
      </c>
      <c r="D874" s="229"/>
      <c r="E874" s="178">
        <v>0</v>
      </c>
      <c r="F874" s="179"/>
      <c r="G874" s="180"/>
      <c r="H874" s="181"/>
      <c r="I874" s="182"/>
      <c r="J874" s="181"/>
      <c r="K874" s="182"/>
      <c r="M874" s="177">
        <v>0</v>
      </c>
      <c r="O874" s="177"/>
      <c r="Q874" s="167"/>
    </row>
    <row r="875" spans="1:17">
      <c r="A875" s="175"/>
      <c r="B875" s="176"/>
      <c r="C875" s="228" t="s">
        <v>938</v>
      </c>
      <c r="D875" s="229"/>
      <c r="E875" s="178">
        <v>0.996</v>
      </c>
      <c r="F875" s="179"/>
      <c r="G875" s="180"/>
      <c r="H875" s="181"/>
      <c r="I875" s="182"/>
      <c r="J875" s="181"/>
      <c r="K875" s="182"/>
      <c r="M875" s="177" t="s">
        <v>938</v>
      </c>
      <c r="O875" s="177"/>
      <c r="Q875" s="167"/>
    </row>
    <row r="876" spans="1:17">
      <c r="A876" s="175"/>
      <c r="B876" s="176"/>
      <c r="C876" s="228" t="s">
        <v>939</v>
      </c>
      <c r="D876" s="229"/>
      <c r="E876" s="178">
        <v>0.996</v>
      </c>
      <c r="F876" s="179"/>
      <c r="G876" s="180"/>
      <c r="H876" s="181"/>
      <c r="I876" s="182"/>
      <c r="J876" s="181"/>
      <c r="K876" s="182"/>
      <c r="M876" s="177" t="s">
        <v>939</v>
      </c>
      <c r="O876" s="177"/>
      <c r="Q876" s="167"/>
    </row>
    <row r="877" spans="1:17">
      <c r="A877" s="175"/>
      <c r="B877" s="176"/>
      <c r="C877" s="228" t="s">
        <v>940</v>
      </c>
      <c r="D877" s="229"/>
      <c r="E877" s="178">
        <v>0.996</v>
      </c>
      <c r="F877" s="179"/>
      <c r="G877" s="180"/>
      <c r="H877" s="181"/>
      <c r="I877" s="182"/>
      <c r="J877" s="181"/>
      <c r="K877" s="182"/>
      <c r="M877" s="177" t="s">
        <v>940</v>
      </c>
      <c r="O877" s="177"/>
      <c r="Q877" s="167"/>
    </row>
    <row r="878" spans="1:17">
      <c r="A878" s="175"/>
      <c r="B878" s="176"/>
      <c r="C878" s="228" t="s">
        <v>941</v>
      </c>
      <c r="D878" s="229"/>
      <c r="E878" s="178">
        <v>0.996</v>
      </c>
      <c r="F878" s="179"/>
      <c r="G878" s="180"/>
      <c r="H878" s="181"/>
      <c r="I878" s="182"/>
      <c r="J878" s="181"/>
      <c r="K878" s="182"/>
      <c r="M878" s="177" t="s">
        <v>941</v>
      </c>
      <c r="O878" s="177"/>
      <c r="Q878" s="167"/>
    </row>
    <row r="879" spans="1:17">
      <c r="A879" s="175"/>
      <c r="B879" s="176"/>
      <c r="C879" s="228" t="s">
        <v>942</v>
      </c>
      <c r="D879" s="229"/>
      <c r="E879" s="178">
        <v>0.996</v>
      </c>
      <c r="F879" s="179"/>
      <c r="G879" s="180"/>
      <c r="H879" s="181"/>
      <c r="I879" s="182"/>
      <c r="J879" s="181"/>
      <c r="K879" s="182"/>
      <c r="M879" s="177" t="s">
        <v>942</v>
      </c>
      <c r="O879" s="177"/>
      <c r="Q879" s="167"/>
    </row>
    <row r="880" spans="1:17">
      <c r="A880" s="175"/>
      <c r="B880" s="176"/>
      <c r="C880" s="228" t="s">
        <v>943</v>
      </c>
      <c r="D880" s="229"/>
      <c r="E880" s="178">
        <v>0.996</v>
      </c>
      <c r="F880" s="179"/>
      <c r="G880" s="180"/>
      <c r="H880" s="181"/>
      <c r="I880" s="182"/>
      <c r="J880" s="181"/>
      <c r="K880" s="182"/>
      <c r="M880" s="177" t="s">
        <v>943</v>
      </c>
      <c r="O880" s="177"/>
      <c r="Q880" s="167"/>
    </row>
    <row r="881" spans="1:82">
      <c r="A881" s="175"/>
      <c r="B881" s="176"/>
      <c r="C881" s="228" t="s">
        <v>944</v>
      </c>
      <c r="D881" s="229"/>
      <c r="E881" s="178">
        <v>121.812</v>
      </c>
      <c r="F881" s="179"/>
      <c r="G881" s="180"/>
      <c r="H881" s="181"/>
      <c r="I881" s="182"/>
      <c r="J881" s="181"/>
      <c r="K881" s="182"/>
      <c r="M881" s="177" t="s">
        <v>944</v>
      </c>
      <c r="O881" s="177"/>
      <c r="Q881" s="167"/>
    </row>
    <row r="882" spans="1:82">
      <c r="A882" s="168">
        <v>89</v>
      </c>
      <c r="B882" s="169" t="s">
        <v>945</v>
      </c>
      <c r="C882" s="170" t="s">
        <v>946</v>
      </c>
      <c r="D882" s="171" t="s">
        <v>106</v>
      </c>
      <c r="E882" s="172">
        <v>1276.7625</v>
      </c>
      <c r="F882" s="207"/>
      <c r="G882" s="173">
        <f>E882*F882</f>
        <v>0</v>
      </c>
      <c r="H882" s="174">
        <v>0</v>
      </c>
      <c r="I882" s="174">
        <f>E882*H882</f>
        <v>0</v>
      </c>
      <c r="J882" s="174">
        <v>-6.8000000000000005E-2</v>
      </c>
      <c r="K882" s="174">
        <f>E882*J882</f>
        <v>-86.819850000000002</v>
      </c>
      <c r="Q882" s="167">
        <v>2</v>
      </c>
      <c r="AA882" s="144">
        <v>1</v>
      </c>
      <c r="AB882" s="144">
        <v>1</v>
      </c>
      <c r="AC882" s="144">
        <v>1</v>
      </c>
      <c r="BB882" s="144">
        <v>1</v>
      </c>
      <c r="BC882" s="144">
        <f>IF(BB882=1,G882,0)</f>
        <v>0</v>
      </c>
      <c r="BD882" s="144">
        <f>IF(BB882=2,G882,0)</f>
        <v>0</v>
      </c>
      <c r="BE882" s="144">
        <f>IF(BB882=3,G882,0)</f>
        <v>0</v>
      </c>
      <c r="BF882" s="144">
        <f>IF(BB882=4,G882,0)</f>
        <v>0</v>
      </c>
      <c r="BG882" s="144">
        <f>IF(BB882=5,G882,0)</f>
        <v>0</v>
      </c>
      <c r="CA882" s="144">
        <v>1</v>
      </c>
      <c r="CB882" s="144">
        <v>1</v>
      </c>
      <c r="CC882" s="167"/>
      <c r="CD882" s="167"/>
    </row>
    <row r="883" spans="1:82">
      <c r="A883" s="175"/>
      <c r="B883" s="176"/>
      <c r="C883" s="228" t="s">
        <v>947</v>
      </c>
      <c r="D883" s="229"/>
      <c r="E883" s="178">
        <v>0</v>
      </c>
      <c r="F883" s="179"/>
      <c r="G883" s="180"/>
      <c r="H883" s="181"/>
      <c r="I883" s="182"/>
      <c r="J883" s="181"/>
      <c r="K883" s="182"/>
      <c r="M883" s="177" t="s">
        <v>947</v>
      </c>
      <c r="O883" s="177"/>
      <c r="Q883" s="167"/>
    </row>
    <row r="884" spans="1:82">
      <c r="A884" s="175"/>
      <c r="B884" s="176"/>
      <c r="C884" s="228" t="s">
        <v>948</v>
      </c>
      <c r="D884" s="229"/>
      <c r="E884" s="178">
        <v>3.9</v>
      </c>
      <c r="F884" s="179"/>
      <c r="G884" s="180"/>
      <c r="H884" s="181"/>
      <c r="I884" s="182"/>
      <c r="J884" s="181"/>
      <c r="K884" s="182"/>
      <c r="M884" s="177" t="s">
        <v>948</v>
      </c>
      <c r="O884" s="177"/>
      <c r="Q884" s="167"/>
    </row>
    <row r="885" spans="1:82">
      <c r="A885" s="175"/>
      <c r="B885" s="176"/>
      <c r="C885" s="228" t="s">
        <v>949</v>
      </c>
      <c r="D885" s="229"/>
      <c r="E885" s="178">
        <v>3.2549999999999999</v>
      </c>
      <c r="F885" s="179"/>
      <c r="G885" s="180"/>
      <c r="H885" s="181"/>
      <c r="I885" s="182"/>
      <c r="J885" s="181"/>
      <c r="K885" s="182"/>
      <c r="M885" s="177" t="s">
        <v>949</v>
      </c>
      <c r="O885" s="177"/>
      <c r="Q885" s="167"/>
    </row>
    <row r="886" spans="1:82">
      <c r="A886" s="175"/>
      <c r="B886" s="176"/>
      <c r="C886" s="228" t="s">
        <v>950</v>
      </c>
      <c r="D886" s="229"/>
      <c r="E886" s="178">
        <v>3.4950000000000001</v>
      </c>
      <c r="F886" s="179"/>
      <c r="G886" s="180"/>
      <c r="H886" s="181"/>
      <c r="I886" s="182"/>
      <c r="J886" s="181"/>
      <c r="K886" s="182"/>
      <c r="M886" s="177" t="s">
        <v>950</v>
      </c>
      <c r="O886" s="177"/>
      <c r="Q886" s="167"/>
    </row>
    <row r="887" spans="1:82">
      <c r="A887" s="175"/>
      <c r="B887" s="176"/>
      <c r="C887" s="228" t="s">
        <v>951</v>
      </c>
      <c r="D887" s="229"/>
      <c r="E887" s="178">
        <v>3.3</v>
      </c>
      <c r="F887" s="179"/>
      <c r="G887" s="180"/>
      <c r="H887" s="181"/>
      <c r="I887" s="182"/>
      <c r="J887" s="181"/>
      <c r="K887" s="182"/>
      <c r="M887" s="177" t="s">
        <v>951</v>
      </c>
      <c r="O887" s="177"/>
      <c r="Q887" s="167"/>
    </row>
    <row r="888" spans="1:82">
      <c r="A888" s="175"/>
      <c r="B888" s="176"/>
      <c r="C888" s="228" t="s">
        <v>952</v>
      </c>
      <c r="D888" s="229"/>
      <c r="E888" s="178">
        <v>3.36</v>
      </c>
      <c r="F888" s="179"/>
      <c r="G888" s="180"/>
      <c r="H888" s="181"/>
      <c r="I888" s="182"/>
      <c r="J888" s="181"/>
      <c r="K888" s="182"/>
      <c r="M888" s="177" t="s">
        <v>952</v>
      </c>
      <c r="O888" s="177"/>
      <c r="Q888" s="167"/>
    </row>
    <row r="889" spans="1:82">
      <c r="A889" s="175"/>
      <c r="B889" s="176"/>
      <c r="C889" s="228" t="s">
        <v>953</v>
      </c>
      <c r="D889" s="229"/>
      <c r="E889" s="178">
        <v>3.6375000000000002</v>
      </c>
      <c r="F889" s="179"/>
      <c r="G889" s="180"/>
      <c r="H889" s="181"/>
      <c r="I889" s="182"/>
      <c r="J889" s="181"/>
      <c r="K889" s="182"/>
      <c r="M889" s="177" t="s">
        <v>953</v>
      </c>
      <c r="O889" s="177"/>
      <c r="Q889" s="167"/>
    </row>
    <row r="890" spans="1:82">
      <c r="A890" s="175"/>
      <c r="B890" s="176"/>
      <c r="C890" s="228" t="s">
        <v>954</v>
      </c>
      <c r="D890" s="229"/>
      <c r="E890" s="178">
        <v>3.48</v>
      </c>
      <c r="F890" s="179"/>
      <c r="G890" s="180"/>
      <c r="H890" s="181"/>
      <c r="I890" s="182"/>
      <c r="J890" s="181"/>
      <c r="K890" s="182"/>
      <c r="M890" s="177" t="s">
        <v>954</v>
      </c>
      <c r="O890" s="177"/>
      <c r="Q890" s="167"/>
    </row>
    <row r="891" spans="1:82">
      <c r="A891" s="175"/>
      <c r="B891" s="176"/>
      <c r="C891" s="228" t="s">
        <v>955</v>
      </c>
      <c r="D891" s="229"/>
      <c r="E891" s="178">
        <v>3.6974999999999998</v>
      </c>
      <c r="F891" s="179"/>
      <c r="G891" s="180"/>
      <c r="H891" s="181"/>
      <c r="I891" s="182"/>
      <c r="J891" s="181"/>
      <c r="K891" s="182"/>
      <c r="M891" s="177" t="s">
        <v>955</v>
      </c>
      <c r="O891" s="177"/>
      <c r="Q891" s="167"/>
    </row>
    <row r="892" spans="1:82">
      <c r="A892" s="175"/>
      <c r="B892" s="176"/>
      <c r="C892" s="228" t="s">
        <v>956</v>
      </c>
      <c r="D892" s="229"/>
      <c r="E892" s="178">
        <v>3.72</v>
      </c>
      <c r="F892" s="179"/>
      <c r="G892" s="180"/>
      <c r="H892" s="181"/>
      <c r="I892" s="182"/>
      <c r="J892" s="181"/>
      <c r="K892" s="182"/>
      <c r="M892" s="177" t="s">
        <v>956</v>
      </c>
      <c r="O892" s="177"/>
      <c r="Q892" s="167"/>
    </row>
    <row r="893" spans="1:82">
      <c r="A893" s="175"/>
      <c r="B893" s="176"/>
      <c r="C893" s="228" t="s">
        <v>957</v>
      </c>
      <c r="D893" s="229"/>
      <c r="E893" s="178">
        <v>3.24</v>
      </c>
      <c r="F893" s="179"/>
      <c r="G893" s="180"/>
      <c r="H893" s="181"/>
      <c r="I893" s="182"/>
      <c r="J893" s="181"/>
      <c r="K893" s="182"/>
      <c r="M893" s="177" t="s">
        <v>957</v>
      </c>
      <c r="O893" s="177"/>
      <c r="Q893" s="167"/>
    </row>
    <row r="894" spans="1:82">
      <c r="A894" s="175"/>
      <c r="B894" s="176"/>
      <c r="C894" s="228" t="s">
        <v>958</v>
      </c>
      <c r="D894" s="229"/>
      <c r="E894" s="178">
        <v>3.42</v>
      </c>
      <c r="F894" s="179"/>
      <c r="G894" s="180"/>
      <c r="H894" s="181"/>
      <c r="I894" s="182"/>
      <c r="J894" s="181"/>
      <c r="K894" s="182"/>
      <c r="M894" s="177" t="s">
        <v>958</v>
      </c>
      <c r="O894" s="177"/>
      <c r="Q894" s="167"/>
    </row>
    <row r="895" spans="1:82">
      <c r="A895" s="175"/>
      <c r="B895" s="176"/>
      <c r="C895" s="228" t="s">
        <v>959</v>
      </c>
      <c r="D895" s="229"/>
      <c r="E895" s="178">
        <v>3.2250000000000001</v>
      </c>
      <c r="F895" s="179"/>
      <c r="G895" s="180"/>
      <c r="H895" s="181"/>
      <c r="I895" s="182"/>
      <c r="J895" s="181"/>
      <c r="K895" s="182"/>
      <c r="M895" s="177" t="s">
        <v>959</v>
      </c>
      <c r="O895" s="177"/>
      <c r="Q895" s="167"/>
    </row>
    <row r="896" spans="1:82">
      <c r="A896" s="175"/>
      <c r="B896" s="176"/>
      <c r="C896" s="228" t="s">
        <v>960</v>
      </c>
      <c r="D896" s="229"/>
      <c r="E896" s="178">
        <v>3.72</v>
      </c>
      <c r="F896" s="179"/>
      <c r="G896" s="180"/>
      <c r="H896" s="181"/>
      <c r="I896" s="182"/>
      <c r="J896" s="181"/>
      <c r="K896" s="182"/>
      <c r="M896" s="177" t="s">
        <v>960</v>
      </c>
      <c r="O896" s="177"/>
      <c r="Q896" s="167"/>
    </row>
    <row r="897" spans="1:17">
      <c r="A897" s="175"/>
      <c r="B897" s="176"/>
      <c r="C897" s="228" t="s">
        <v>961</v>
      </c>
      <c r="D897" s="229"/>
      <c r="E897" s="178">
        <v>3.39</v>
      </c>
      <c r="F897" s="179"/>
      <c r="G897" s="180"/>
      <c r="H897" s="181"/>
      <c r="I897" s="182"/>
      <c r="J897" s="181"/>
      <c r="K897" s="182"/>
      <c r="M897" s="177" t="s">
        <v>961</v>
      </c>
      <c r="O897" s="177"/>
      <c r="Q897" s="167"/>
    </row>
    <row r="898" spans="1:17">
      <c r="A898" s="175"/>
      <c r="B898" s="176"/>
      <c r="C898" s="228" t="s">
        <v>962</v>
      </c>
      <c r="D898" s="229"/>
      <c r="E898" s="178">
        <v>3.39</v>
      </c>
      <c r="F898" s="179"/>
      <c r="G898" s="180"/>
      <c r="H898" s="181"/>
      <c r="I898" s="182"/>
      <c r="J898" s="181"/>
      <c r="K898" s="182"/>
      <c r="M898" s="177" t="s">
        <v>962</v>
      </c>
      <c r="O898" s="177"/>
      <c r="Q898" s="167"/>
    </row>
    <row r="899" spans="1:17">
      <c r="A899" s="175"/>
      <c r="B899" s="176"/>
      <c r="C899" s="228" t="s">
        <v>963</v>
      </c>
      <c r="D899" s="229"/>
      <c r="E899" s="178">
        <v>3.2850000000000001</v>
      </c>
      <c r="F899" s="179"/>
      <c r="G899" s="180"/>
      <c r="H899" s="181"/>
      <c r="I899" s="182"/>
      <c r="J899" s="181"/>
      <c r="K899" s="182"/>
      <c r="M899" s="177" t="s">
        <v>963</v>
      </c>
      <c r="O899" s="177"/>
      <c r="Q899" s="167"/>
    </row>
    <row r="900" spans="1:17">
      <c r="A900" s="175"/>
      <c r="B900" s="176"/>
      <c r="C900" s="228" t="s">
        <v>964</v>
      </c>
      <c r="D900" s="229"/>
      <c r="E900" s="178">
        <v>3.4649999999999999</v>
      </c>
      <c r="F900" s="179"/>
      <c r="G900" s="180"/>
      <c r="H900" s="181"/>
      <c r="I900" s="182"/>
      <c r="J900" s="181"/>
      <c r="K900" s="182"/>
      <c r="M900" s="177" t="s">
        <v>964</v>
      </c>
      <c r="O900" s="177"/>
      <c r="Q900" s="167"/>
    </row>
    <row r="901" spans="1:17">
      <c r="A901" s="175"/>
      <c r="B901" s="176"/>
      <c r="C901" s="228" t="s">
        <v>965</v>
      </c>
      <c r="D901" s="229"/>
      <c r="E901" s="178">
        <v>3.39</v>
      </c>
      <c r="F901" s="179"/>
      <c r="G901" s="180"/>
      <c r="H901" s="181"/>
      <c r="I901" s="182"/>
      <c r="J901" s="181"/>
      <c r="K901" s="182"/>
      <c r="M901" s="177" t="s">
        <v>965</v>
      </c>
      <c r="O901" s="177"/>
      <c r="Q901" s="167"/>
    </row>
    <row r="902" spans="1:17">
      <c r="A902" s="175"/>
      <c r="B902" s="176"/>
      <c r="C902" s="228" t="s">
        <v>966</v>
      </c>
      <c r="D902" s="229"/>
      <c r="E902" s="178">
        <v>3.4350000000000001</v>
      </c>
      <c r="F902" s="179"/>
      <c r="G902" s="180"/>
      <c r="H902" s="181"/>
      <c r="I902" s="182"/>
      <c r="J902" s="181"/>
      <c r="K902" s="182"/>
      <c r="M902" s="177" t="s">
        <v>966</v>
      </c>
      <c r="O902" s="177"/>
      <c r="Q902" s="167"/>
    </row>
    <row r="903" spans="1:17">
      <c r="A903" s="175"/>
      <c r="B903" s="176"/>
      <c r="C903" s="228" t="s">
        <v>967</v>
      </c>
      <c r="D903" s="229"/>
      <c r="E903" s="178">
        <v>3.2549999999999999</v>
      </c>
      <c r="F903" s="179"/>
      <c r="G903" s="180"/>
      <c r="H903" s="181"/>
      <c r="I903" s="182"/>
      <c r="J903" s="181"/>
      <c r="K903" s="182"/>
      <c r="M903" s="177" t="s">
        <v>967</v>
      </c>
      <c r="O903" s="177"/>
      <c r="Q903" s="167"/>
    </row>
    <row r="904" spans="1:17">
      <c r="A904" s="175"/>
      <c r="B904" s="176"/>
      <c r="C904" s="228" t="s">
        <v>968</v>
      </c>
      <c r="D904" s="229"/>
      <c r="E904" s="178">
        <v>3.375</v>
      </c>
      <c r="F904" s="179"/>
      <c r="G904" s="180"/>
      <c r="H904" s="181"/>
      <c r="I904" s="182"/>
      <c r="J904" s="181"/>
      <c r="K904" s="182"/>
      <c r="M904" s="177" t="s">
        <v>968</v>
      </c>
      <c r="O904" s="177"/>
      <c r="Q904" s="167"/>
    </row>
    <row r="905" spans="1:17">
      <c r="A905" s="175"/>
      <c r="B905" s="176"/>
      <c r="C905" s="228" t="s">
        <v>969</v>
      </c>
      <c r="D905" s="229"/>
      <c r="E905" s="178">
        <v>3.3450000000000002</v>
      </c>
      <c r="F905" s="179"/>
      <c r="G905" s="180"/>
      <c r="H905" s="181"/>
      <c r="I905" s="182"/>
      <c r="J905" s="181"/>
      <c r="K905" s="182"/>
      <c r="M905" s="177" t="s">
        <v>969</v>
      </c>
      <c r="O905" s="177"/>
      <c r="Q905" s="167"/>
    </row>
    <row r="906" spans="1:17">
      <c r="A906" s="175"/>
      <c r="B906" s="176"/>
      <c r="C906" s="228" t="s">
        <v>970</v>
      </c>
      <c r="D906" s="229"/>
      <c r="E906" s="178">
        <v>3.42</v>
      </c>
      <c r="F906" s="179"/>
      <c r="G906" s="180"/>
      <c r="H906" s="181"/>
      <c r="I906" s="182"/>
      <c r="J906" s="181"/>
      <c r="K906" s="182"/>
      <c r="M906" s="177" t="s">
        <v>970</v>
      </c>
      <c r="O906" s="177"/>
      <c r="Q906" s="167"/>
    </row>
    <row r="907" spans="1:17">
      <c r="A907" s="175"/>
      <c r="B907" s="176"/>
      <c r="C907" s="228" t="s">
        <v>971</v>
      </c>
      <c r="D907" s="229"/>
      <c r="E907" s="178">
        <v>3.4874999999999998</v>
      </c>
      <c r="F907" s="179"/>
      <c r="G907" s="180"/>
      <c r="H907" s="181"/>
      <c r="I907" s="182"/>
      <c r="J907" s="181"/>
      <c r="K907" s="182"/>
      <c r="M907" s="177" t="s">
        <v>971</v>
      </c>
      <c r="O907" s="177"/>
      <c r="Q907" s="167"/>
    </row>
    <row r="908" spans="1:17">
      <c r="A908" s="175"/>
      <c r="B908" s="176"/>
      <c r="C908" s="228" t="s">
        <v>972</v>
      </c>
      <c r="D908" s="229"/>
      <c r="E908" s="178">
        <v>3.39</v>
      </c>
      <c r="F908" s="179"/>
      <c r="G908" s="180"/>
      <c r="H908" s="181"/>
      <c r="I908" s="182"/>
      <c r="J908" s="181"/>
      <c r="K908" s="182"/>
      <c r="M908" s="177" t="s">
        <v>972</v>
      </c>
      <c r="O908" s="177"/>
      <c r="Q908" s="167"/>
    </row>
    <row r="909" spans="1:17">
      <c r="A909" s="175"/>
      <c r="B909" s="176"/>
      <c r="C909" s="228" t="s">
        <v>973</v>
      </c>
      <c r="D909" s="229"/>
      <c r="E909" s="178">
        <v>3.9</v>
      </c>
      <c r="F909" s="179"/>
      <c r="G909" s="180"/>
      <c r="H909" s="181"/>
      <c r="I909" s="182"/>
      <c r="J909" s="181"/>
      <c r="K909" s="182"/>
      <c r="M909" s="177" t="s">
        <v>973</v>
      </c>
      <c r="O909" s="177"/>
      <c r="Q909" s="167"/>
    </row>
    <row r="910" spans="1:17">
      <c r="A910" s="175"/>
      <c r="B910" s="176"/>
      <c r="C910" s="228" t="s">
        <v>974</v>
      </c>
      <c r="D910" s="229"/>
      <c r="E910" s="178">
        <v>3.9750000000000001</v>
      </c>
      <c r="F910" s="179"/>
      <c r="G910" s="180"/>
      <c r="H910" s="181"/>
      <c r="I910" s="182"/>
      <c r="J910" s="181"/>
      <c r="K910" s="182"/>
      <c r="M910" s="177" t="s">
        <v>974</v>
      </c>
      <c r="O910" s="177"/>
      <c r="Q910" s="167"/>
    </row>
    <row r="911" spans="1:17">
      <c r="A911" s="175"/>
      <c r="B911" s="176"/>
      <c r="C911" s="228" t="s">
        <v>975</v>
      </c>
      <c r="D911" s="229"/>
      <c r="E911" s="178">
        <v>3.3</v>
      </c>
      <c r="F911" s="179"/>
      <c r="G911" s="180"/>
      <c r="H911" s="181"/>
      <c r="I911" s="182"/>
      <c r="J911" s="181"/>
      <c r="K911" s="182"/>
      <c r="M911" s="177" t="s">
        <v>975</v>
      </c>
      <c r="O911" s="177"/>
      <c r="Q911" s="167"/>
    </row>
    <row r="912" spans="1:17">
      <c r="A912" s="175"/>
      <c r="B912" s="176"/>
      <c r="C912" s="228" t="s">
        <v>976</v>
      </c>
      <c r="D912" s="229"/>
      <c r="E912" s="178">
        <v>3.5249999999999999</v>
      </c>
      <c r="F912" s="179"/>
      <c r="G912" s="180"/>
      <c r="H912" s="181"/>
      <c r="I912" s="182"/>
      <c r="J912" s="181"/>
      <c r="K912" s="182"/>
      <c r="M912" s="177" t="s">
        <v>976</v>
      </c>
      <c r="O912" s="177"/>
      <c r="Q912" s="167"/>
    </row>
    <row r="913" spans="1:17">
      <c r="A913" s="175"/>
      <c r="B913" s="176"/>
      <c r="C913" s="228" t="s">
        <v>977</v>
      </c>
      <c r="D913" s="229"/>
      <c r="E913" s="178">
        <v>3.3149999999999999</v>
      </c>
      <c r="F913" s="179"/>
      <c r="G913" s="180"/>
      <c r="H913" s="181"/>
      <c r="I913" s="182"/>
      <c r="J913" s="181"/>
      <c r="K913" s="182"/>
      <c r="M913" s="177" t="s">
        <v>977</v>
      </c>
      <c r="O913" s="177"/>
      <c r="Q913" s="167"/>
    </row>
    <row r="914" spans="1:17">
      <c r="A914" s="175"/>
      <c r="B914" s="176"/>
      <c r="C914" s="228" t="s">
        <v>978</v>
      </c>
      <c r="D914" s="229"/>
      <c r="E914" s="178">
        <v>3.6749999999999998</v>
      </c>
      <c r="F914" s="179"/>
      <c r="G914" s="180"/>
      <c r="H914" s="181"/>
      <c r="I914" s="182"/>
      <c r="J914" s="181"/>
      <c r="K914" s="182"/>
      <c r="M914" s="177" t="s">
        <v>978</v>
      </c>
      <c r="O914" s="177"/>
      <c r="Q914" s="167"/>
    </row>
    <row r="915" spans="1:17">
      <c r="A915" s="175"/>
      <c r="B915" s="176"/>
      <c r="C915" s="228" t="s">
        <v>979</v>
      </c>
      <c r="D915" s="229"/>
      <c r="E915" s="178">
        <v>6.0750000000000002</v>
      </c>
      <c r="F915" s="179"/>
      <c r="G915" s="180"/>
      <c r="H915" s="181"/>
      <c r="I915" s="182"/>
      <c r="J915" s="181"/>
      <c r="K915" s="182"/>
      <c r="M915" s="177" t="s">
        <v>979</v>
      </c>
      <c r="O915" s="177"/>
      <c r="Q915" s="167"/>
    </row>
    <row r="916" spans="1:17">
      <c r="A916" s="175"/>
      <c r="B916" s="176"/>
      <c r="C916" s="228" t="s">
        <v>980</v>
      </c>
      <c r="D916" s="229"/>
      <c r="E916" s="178">
        <v>6.03</v>
      </c>
      <c r="F916" s="179"/>
      <c r="G916" s="180"/>
      <c r="H916" s="181"/>
      <c r="I916" s="182"/>
      <c r="J916" s="181"/>
      <c r="K916" s="182"/>
      <c r="M916" s="177" t="s">
        <v>980</v>
      </c>
      <c r="O916" s="177"/>
      <c r="Q916" s="167"/>
    </row>
    <row r="917" spans="1:17">
      <c r="A917" s="175"/>
      <c r="B917" s="176"/>
      <c r="C917" s="228" t="s">
        <v>981</v>
      </c>
      <c r="D917" s="229"/>
      <c r="E917" s="178">
        <v>4.6459999999999999</v>
      </c>
      <c r="F917" s="179"/>
      <c r="G917" s="180"/>
      <c r="H917" s="181"/>
      <c r="I917" s="182"/>
      <c r="J917" s="181"/>
      <c r="K917" s="182"/>
      <c r="M917" s="177" t="s">
        <v>981</v>
      </c>
      <c r="O917" s="177"/>
      <c r="Q917" s="167"/>
    </row>
    <row r="918" spans="1:17">
      <c r="A918" s="175"/>
      <c r="B918" s="176"/>
      <c r="C918" s="228" t="s">
        <v>982</v>
      </c>
      <c r="D918" s="229"/>
      <c r="E918" s="178">
        <v>11.430999999999999</v>
      </c>
      <c r="F918" s="179"/>
      <c r="G918" s="180"/>
      <c r="H918" s="181"/>
      <c r="I918" s="182"/>
      <c r="J918" s="181"/>
      <c r="K918" s="182"/>
      <c r="M918" s="177" t="s">
        <v>982</v>
      </c>
      <c r="O918" s="177"/>
      <c r="Q918" s="167"/>
    </row>
    <row r="919" spans="1:17">
      <c r="A919" s="175"/>
      <c r="B919" s="176"/>
      <c r="C919" s="228" t="s">
        <v>983</v>
      </c>
      <c r="D919" s="229"/>
      <c r="E919" s="178">
        <v>12.581</v>
      </c>
      <c r="F919" s="179"/>
      <c r="G919" s="180"/>
      <c r="H919" s="181"/>
      <c r="I919" s="182"/>
      <c r="J919" s="181"/>
      <c r="K919" s="182"/>
      <c r="M919" s="177" t="s">
        <v>983</v>
      </c>
      <c r="O919" s="177"/>
      <c r="Q919" s="167"/>
    </row>
    <row r="920" spans="1:17">
      <c r="A920" s="175"/>
      <c r="B920" s="176"/>
      <c r="C920" s="228" t="s">
        <v>984</v>
      </c>
      <c r="D920" s="229"/>
      <c r="E920" s="178">
        <v>10.154500000000001</v>
      </c>
      <c r="F920" s="179"/>
      <c r="G920" s="180"/>
      <c r="H920" s="181"/>
      <c r="I920" s="182"/>
      <c r="J920" s="181"/>
      <c r="K920" s="182"/>
      <c r="M920" s="177" t="s">
        <v>984</v>
      </c>
      <c r="O920" s="177"/>
      <c r="Q920" s="167"/>
    </row>
    <row r="921" spans="1:17">
      <c r="A921" s="175"/>
      <c r="B921" s="176"/>
      <c r="C921" s="228" t="s">
        <v>985</v>
      </c>
      <c r="D921" s="229"/>
      <c r="E921" s="178">
        <v>3.91</v>
      </c>
      <c r="F921" s="179"/>
      <c r="G921" s="180"/>
      <c r="H921" s="181"/>
      <c r="I921" s="182"/>
      <c r="J921" s="181"/>
      <c r="K921" s="182"/>
      <c r="M921" s="177" t="s">
        <v>985</v>
      </c>
      <c r="O921" s="177"/>
      <c r="Q921" s="167"/>
    </row>
    <row r="922" spans="1:17">
      <c r="A922" s="175"/>
      <c r="B922" s="176"/>
      <c r="C922" s="228" t="s">
        <v>986</v>
      </c>
      <c r="D922" s="229"/>
      <c r="E922" s="178">
        <v>9.7174999999999994</v>
      </c>
      <c r="F922" s="179"/>
      <c r="G922" s="180"/>
      <c r="H922" s="181"/>
      <c r="I922" s="182"/>
      <c r="J922" s="181"/>
      <c r="K922" s="182"/>
      <c r="M922" s="177" t="s">
        <v>986</v>
      </c>
      <c r="O922" s="177"/>
      <c r="Q922" s="167"/>
    </row>
    <row r="923" spans="1:17">
      <c r="A923" s="175"/>
      <c r="B923" s="176"/>
      <c r="C923" s="228" t="s">
        <v>987</v>
      </c>
      <c r="D923" s="229"/>
      <c r="E923" s="178">
        <v>8.0730000000000004</v>
      </c>
      <c r="F923" s="179"/>
      <c r="G923" s="180"/>
      <c r="H923" s="181"/>
      <c r="I923" s="182"/>
      <c r="J923" s="181"/>
      <c r="K923" s="182"/>
      <c r="M923" s="177" t="s">
        <v>987</v>
      </c>
      <c r="O923" s="177"/>
      <c r="Q923" s="167"/>
    </row>
    <row r="924" spans="1:17">
      <c r="A924" s="175"/>
      <c r="B924" s="176"/>
      <c r="C924" s="228" t="s">
        <v>988</v>
      </c>
      <c r="D924" s="229"/>
      <c r="E924" s="178">
        <v>6.601</v>
      </c>
      <c r="F924" s="179"/>
      <c r="G924" s="180"/>
      <c r="H924" s="181"/>
      <c r="I924" s="182"/>
      <c r="J924" s="181"/>
      <c r="K924" s="182"/>
      <c r="M924" s="177" t="s">
        <v>988</v>
      </c>
      <c r="O924" s="177"/>
      <c r="Q924" s="167"/>
    </row>
    <row r="925" spans="1:17">
      <c r="A925" s="175"/>
      <c r="B925" s="176"/>
      <c r="C925" s="228" t="s">
        <v>989</v>
      </c>
      <c r="D925" s="229"/>
      <c r="E925" s="178">
        <v>8.0500000000000007</v>
      </c>
      <c r="F925" s="179"/>
      <c r="G925" s="180"/>
      <c r="H925" s="181"/>
      <c r="I925" s="182"/>
      <c r="J925" s="181"/>
      <c r="K925" s="182"/>
      <c r="M925" s="177" t="s">
        <v>989</v>
      </c>
      <c r="O925" s="177"/>
      <c r="Q925" s="167"/>
    </row>
    <row r="926" spans="1:17">
      <c r="A926" s="175"/>
      <c r="B926" s="176"/>
      <c r="C926" s="228" t="s">
        <v>990</v>
      </c>
      <c r="D926" s="229"/>
      <c r="E926" s="178">
        <v>7.3259999999999996</v>
      </c>
      <c r="F926" s="179"/>
      <c r="G926" s="180"/>
      <c r="H926" s="181"/>
      <c r="I926" s="182"/>
      <c r="J926" s="181"/>
      <c r="K926" s="182"/>
      <c r="M926" s="177" t="s">
        <v>990</v>
      </c>
      <c r="O926" s="177"/>
      <c r="Q926" s="167"/>
    </row>
    <row r="927" spans="1:17">
      <c r="A927" s="175"/>
      <c r="B927" s="176"/>
      <c r="C927" s="228" t="s">
        <v>991</v>
      </c>
      <c r="D927" s="229"/>
      <c r="E927" s="178">
        <v>1.62</v>
      </c>
      <c r="F927" s="179"/>
      <c r="G927" s="180"/>
      <c r="H927" s="181"/>
      <c r="I927" s="182"/>
      <c r="J927" s="181"/>
      <c r="K927" s="182"/>
      <c r="M927" s="177" t="s">
        <v>991</v>
      </c>
      <c r="O927" s="177"/>
      <c r="Q927" s="167"/>
    </row>
    <row r="928" spans="1:17">
      <c r="A928" s="175"/>
      <c r="B928" s="176"/>
      <c r="C928" s="228" t="s">
        <v>992</v>
      </c>
      <c r="D928" s="229"/>
      <c r="E928" s="178">
        <v>6</v>
      </c>
      <c r="F928" s="179"/>
      <c r="G928" s="180"/>
      <c r="H928" s="181"/>
      <c r="I928" s="182"/>
      <c r="J928" s="181"/>
      <c r="K928" s="182"/>
      <c r="M928" s="177" t="s">
        <v>992</v>
      </c>
      <c r="O928" s="177"/>
      <c r="Q928" s="167"/>
    </row>
    <row r="929" spans="1:82">
      <c r="A929" s="175"/>
      <c r="B929" s="176"/>
      <c r="C929" s="228" t="s">
        <v>993</v>
      </c>
      <c r="D929" s="229"/>
      <c r="E929" s="178">
        <v>5.28</v>
      </c>
      <c r="F929" s="179"/>
      <c r="G929" s="180"/>
      <c r="H929" s="181"/>
      <c r="I929" s="182"/>
      <c r="J929" s="181"/>
      <c r="K929" s="182"/>
      <c r="M929" s="177" t="s">
        <v>993</v>
      </c>
      <c r="O929" s="177"/>
      <c r="Q929" s="167"/>
    </row>
    <row r="930" spans="1:82">
      <c r="A930" s="175"/>
      <c r="B930" s="176"/>
      <c r="C930" s="228" t="s">
        <v>994</v>
      </c>
      <c r="D930" s="229"/>
      <c r="E930" s="178">
        <v>40.090000000000003</v>
      </c>
      <c r="F930" s="179"/>
      <c r="G930" s="180"/>
      <c r="H930" s="181"/>
      <c r="I930" s="182"/>
      <c r="J930" s="181"/>
      <c r="K930" s="182"/>
      <c r="M930" s="177" t="s">
        <v>994</v>
      </c>
      <c r="O930" s="177"/>
      <c r="Q930" s="167"/>
    </row>
    <row r="931" spans="1:82">
      <c r="A931" s="175"/>
      <c r="B931" s="176"/>
      <c r="C931" s="228" t="s">
        <v>440</v>
      </c>
      <c r="D931" s="229"/>
      <c r="E931" s="178">
        <v>0</v>
      </c>
      <c r="F931" s="179"/>
      <c r="G931" s="180"/>
      <c r="H931" s="181"/>
      <c r="I931" s="182"/>
      <c r="J931" s="181"/>
      <c r="K931" s="182"/>
      <c r="M931" s="177" t="s">
        <v>440</v>
      </c>
      <c r="O931" s="177"/>
      <c r="Q931" s="167"/>
    </row>
    <row r="932" spans="1:82">
      <c r="A932" s="175"/>
      <c r="B932" s="176"/>
      <c r="C932" s="228" t="s">
        <v>995</v>
      </c>
      <c r="D932" s="229"/>
      <c r="E932" s="178">
        <v>1021.41</v>
      </c>
      <c r="F932" s="179"/>
      <c r="G932" s="180"/>
      <c r="H932" s="181"/>
      <c r="I932" s="182"/>
      <c r="J932" s="181"/>
      <c r="K932" s="182"/>
      <c r="M932" s="177" t="s">
        <v>995</v>
      </c>
      <c r="O932" s="177"/>
      <c r="Q932" s="167"/>
    </row>
    <row r="933" spans="1:82">
      <c r="A933" s="183"/>
      <c r="B933" s="184" t="s">
        <v>80</v>
      </c>
      <c r="C933" s="185" t="str">
        <f>CONCATENATE(B775," ",C775)</f>
        <v>97 Prorážení otvorů</v>
      </c>
      <c r="D933" s="186"/>
      <c r="E933" s="187"/>
      <c r="F933" s="188"/>
      <c r="G933" s="189">
        <f>SUM(G775:G932)</f>
        <v>0</v>
      </c>
      <c r="H933" s="190"/>
      <c r="I933" s="191">
        <f>SUM(I775:I932)</f>
        <v>8.3575780000000002</v>
      </c>
      <c r="J933" s="190"/>
      <c r="K933" s="191">
        <f>SUM(K775:K932)</f>
        <v>-280.55460700000003</v>
      </c>
      <c r="Q933" s="167">
        <v>4</v>
      </c>
      <c r="BC933" s="192">
        <f>SUM(BC775:BC932)</f>
        <v>0</v>
      </c>
      <c r="BD933" s="192">
        <f>SUM(BD775:BD932)</f>
        <v>0</v>
      </c>
      <c r="BE933" s="192">
        <f>SUM(BE775:BE932)</f>
        <v>0</v>
      </c>
      <c r="BF933" s="192">
        <f>SUM(BF775:BF932)</f>
        <v>0</v>
      </c>
      <c r="BG933" s="192">
        <f>SUM(BG775:BG932)</f>
        <v>0</v>
      </c>
    </row>
    <row r="934" spans="1:82">
      <c r="A934" s="159" t="s">
        <v>78</v>
      </c>
      <c r="B934" s="160" t="s">
        <v>996</v>
      </c>
      <c r="C934" s="161" t="s">
        <v>997</v>
      </c>
      <c r="D934" s="162"/>
      <c r="E934" s="163"/>
      <c r="F934" s="163"/>
      <c r="G934" s="164"/>
      <c r="H934" s="165"/>
      <c r="I934" s="166"/>
      <c r="J934" s="165"/>
      <c r="K934" s="166"/>
      <c r="Q934" s="167">
        <v>1</v>
      </c>
    </row>
    <row r="935" spans="1:82">
      <c r="A935" s="168">
        <v>90</v>
      </c>
      <c r="B935" s="169" t="s">
        <v>998</v>
      </c>
      <c r="C935" s="170" t="s">
        <v>999</v>
      </c>
      <c r="D935" s="171" t="s">
        <v>102</v>
      </c>
      <c r="E935" s="172">
        <v>685.03148924499999</v>
      </c>
      <c r="F935" s="207"/>
      <c r="G935" s="173">
        <f>E935*F935</f>
        <v>0</v>
      </c>
      <c r="H935" s="174">
        <v>0</v>
      </c>
      <c r="I935" s="174">
        <f>E935*H935</f>
        <v>0</v>
      </c>
      <c r="J935" s="174">
        <v>0</v>
      </c>
      <c r="K935" s="174">
        <f>E935*J935</f>
        <v>0</v>
      </c>
      <c r="Q935" s="167">
        <v>2</v>
      </c>
      <c r="AA935" s="144">
        <v>7</v>
      </c>
      <c r="AB935" s="144">
        <v>1</v>
      </c>
      <c r="AC935" s="144">
        <v>2</v>
      </c>
      <c r="BB935" s="144">
        <v>1</v>
      </c>
      <c r="BC935" s="144">
        <f>IF(BB935=1,G935,0)</f>
        <v>0</v>
      </c>
      <c r="BD935" s="144">
        <f>IF(BB935=2,G935,0)</f>
        <v>0</v>
      </c>
      <c r="BE935" s="144">
        <f>IF(BB935=3,G935,0)</f>
        <v>0</v>
      </c>
      <c r="BF935" s="144">
        <f>IF(BB935=4,G935,0)</f>
        <v>0</v>
      </c>
      <c r="BG935" s="144">
        <f>IF(BB935=5,G935,0)</f>
        <v>0</v>
      </c>
      <c r="CA935" s="144">
        <v>7</v>
      </c>
      <c r="CB935" s="144">
        <v>1</v>
      </c>
      <c r="CC935" s="167"/>
      <c r="CD935" s="167"/>
    </row>
    <row r="936" spans="1:82">
      <c r="A936" s="183"/>
      <c r="B936" s="184" t="s">
        <v>80</v>
      </c>
      <c r="C936" s="185" t="str">
        <f>CONCATENATE(B934," ",C934)</f>
        <v>99 Staveništní přesun hmot</v>
      </c>
      <c r="D936" s="186"/>
      <c r="E936" s="187"/>
      <c r="F936" s="188"/>
      <c r="G936" s="189">
        <f>SUM(G934:G935)</f>
        <v>0</v>
      </c>
      <c r="H936" s="190"/>
      <c r="I936" s="191">
        <f>SUM(I934:I935)</f>
        <v>0</v>
      </c>
      <c r="J936" s="190"/>
      <c r="K936" s="191">
        <f>SUM(K934:K935)</f>
        <v>0</v>
      </c>
      <c r="Q936" s="167">
        <v>4</v>
      </c>
      <c r="BC936" s="192">
        <f>SUM(BC934:BC935)</f>
        <v>0</v>
      </c>
      <c r="BD936" s="192">
        <f>SUM(BD934:BD935)</f>
        <v>0</v>
      </c>
      <c r="BE936" s="192">
        <f>SUM(BE934:BE935)</f>
        <v>0</v>
      </c>
      <c r="BF936" s="192">
        <f>SUM(BF934:BF935)</f>
        <v>0</v>
      </c>
      <c r="BG936" s="192">
        <f>SUM(BG934:BG935)</f>
        <v>0</v>
      </c>
    </row>
    <row r="937" spans="1:82">
      <c r="A937" s="159" t="s">
        <v>78</v>
      </c>
      <c r="B937" s="160" t="s">
        <v>1000</v>
      </c>
      <c r="C937" s="161" t="s">
        <v>1001</v>
      </c>
      <c r="D937" s="162"/>
      <c r="E937" s="163"/>
      <c r="F937" s="163"/>
      <c r="G937" s="164"/>
      <c r="H937" s="165"/>
      <c r="I937" s="166"/>
      <c r="J937" s="165"/>
      <c r="K937" s="166"/>
      <c r="Q937" s="167">
        <v>1</v>
      </c>
    </row>
    <row r="938" spans="1:82" ht="22.5">
      <c r="A938" s="168">
        <v>91</v>
      </c>
      <c r="B938" s="169" t="s">
        <v>1002</v>
      </c>
      <c r="C938" s="170" t="s">
        <v>1003</v>
      </c>
      <c r="D938" s="171" t="s">
        <v>79</v>
      </c>
      <c r="E938" s="172">
        <v>65</v>
      </c>
      <c r="F938" s="207"/>
      <c r="G938" s="173">
        <f>E938*F938</f>
        <v>0</v>
      </c>
      <c r="H938" s="174">
        <v>0</v>
      </c>
      <c r="I938" s="174">
        <f>E938*H938</f>
        <v>0</v>
      </c>
      <c r="J938" s="174">
        <v>0</v>
      </c>
      <c r="K938" s="174">
        <f>E938*J938</f>
        <v>0</v>
      </c>
      <c r="Q938" s="167">
        <v>2</v>
      </c>
      <c r="AA938" s="144">
        <v>12</v>
      </c>
      <c r="AB938" s="144">
        <v>0</v>
      </c>
      <c r="AC938" s="144">
        <v>21</v>
      </c>
      <c r="BB938" s="144">
        <v>1</v>
      </c>
      <c r="BC938" s="144">
        <f>IF(BB938=1,G938,0)</f>
        <v>0</v>
      </c>
      <c r="BD938" s="144">
        <f>IF(BB938=2,G938,0)</f>
        <v>0</v>
      </c>
      <c r="BE938" s="144">
        <f>IF(BB938=3,G938,0)</f>
        <v>0</v>
      </c>
      <c r="BF938" s="144">
        <f>IF(BB938=4,G938,0)</f>
        <v>0</v>
      </c>
      <c r="BG938" s="144">
        <f>IF(BB938=5,G938,0)</f>
        <v>0</v>
      </c>
      <c r="CA938" s="144">
        <v>12</v>
      </c>
      <c r="CB938" s="144">
        <v>0</v>
      </c>
      <c r="CC938" s="167"/>
      <c r="CD938" s="167"/>
    </row>
    <row r="939" spans="1:82">
      <c r="A939" s="175"/>
      <c r="B939" s="176"/>
      <c r="C939" s="228" t="s">
        <v>1004</v>
      </c>
      <c r="D939" s="229"/>
      <c r="E939" s="178">
        <v>13</v>
      </c>
      <c r="F939" s="179"/>
      <c r="G939" s="180"/>
      <c r="H939" s="181"/>
      <c r="I939" s="182"/>
      <c r="J939" s="181"/>
      <c r="K939" s="182"/>
      <c r="M939" s="177" t="s">
        <v>1004</v>
      </c>
      <c r="O939" s="177"/>
      <c r="Q939" s="167"/>
    </row>
    <row r="940" spans="1:82">
      <c r="A940" s="175"/>
      <c r="B940" s="176"/>
      <c r="C940" s="228" t="s">
        <v>1005</v>
      </c>
      <c r="D940" s="229"/>
      <c r="E940" s="178">
        <v>52</v>
      </c>
      <c r="F940" s="179"/>
      <c r="G940" s="180"/>
      <c r="H940" s="181"/>
      <c r="I940" s="182"/>
      <c r="J940" s="181"/>
      <c r="K940" s="182"/>
      <c r="M940" s="177" t="s">
        <v>1005</v>
      </c>
      <c r="O940" s="177"/>
      <c r="Q940" s="167"/>
    </row>
    <row r="941" spans="1:82">
      <c r="A941" s="168">
        <v>92</v>
      </c>
      <c r="B941" s="169" t="s">
        <v>1006</v>
      </c>
      <c r="C941" s="170" t="s">
        <v>1007</v>
      </c>
      <c r="D941" s="171" t="s">
        <v>79</v>
      </c>
      <c r="E941" s="172">
        <v>7</v>
      </c>
      <c r="F941" s="207"/>
      <c r="G941" s="173">
        <f>E941*F941</f>
        <v>0</v>
      </c>
      <c r="H941" s="174">
        <v>0</v>
      </c>
      <c r="I941" s="174">
        <f>E941*H941</f>
        <v>0</v>
      </c>
      <c r="J941" s="174">
        <v>0</v>
      </c>
      <c r="K941" s="174">
        <f>E941*J941</f>
        <v>0</v>
      </c>
      <c r="Q941" s="167">
        <v>2</v>
      </c>
      <c r="AA941" s="144">
        <v>12</v>
      </c>
      <c r="AB941" s="144">
        <v>0</v>
      </c>
      <c r="AC941" s="144">
        <v>23</v>
      </c>
      <c r="BB941" s="144">
        <v>1</v>
      </c>
      <c r="BC941" s="144">
        <f>IF(BB941=1,G941,0)</f>
        <v>0</v>
      </c>
      <c r="BD941" s="144">
        <f>IF(BB941=2,G941,0)</f>
        <v>0</v>
      </c>
      <c r="BE941" s="144">
        <f>IF(BB941=3,G941,0)</f>
        <v>0</v>
      </c>
      <c r="BF941" s="144">
        <f>IF(BB941=4,G941,0)</f>
        <v>0</v>
      </c>
      <c r="BG941" s="144">
        <f>IF(BB941=5,G941,0)</f>
        <v>0</v>
      </c>
      <c r="CA941" s="144">
        <v>12</v>
      </c>
      <c r="CB941" s="144">
        <v>0</v>
      </c>
      <c r="CC941" s="167"/>
      <c r="CD941" s="167"/>
    </row>
    <row r="942" spans="1:82">
      <c r="A942" s="175"/>
      <c r="B942" s="176"/>
      <c r="C942" s="228" t="s">
        <v>1008</v>
      </c>
      <c r="D942" s="229"/>
      <c r="E942" s="178">
        <v>7</v>
      </c>
      <c r="F942" s="179"/>
      <c r="G942" s="180"/>
      <c r="H942" s="181"/>
      <c r="I942" s="182"/>
      <c r="J942" s="181"/>
      <c r="K942" s="182"/>
      <c r="M942" s="177" t="s">
        <v>1008</v>
      </c>
      <c r="O942" s="177"/>
      <c r="Q942" s="167"/>
    </row>
    <row r="943" spans="1:82">
      <c r="A943" s="168">
        <v>93</v>
      </c>
      <c r="B943" s="169" t="s">
        <v>1009</v>
      </c>
      <c r="C943" s="170" t="s">
        <v>1010</v>
      </c>
      <c r="D943" s="171" t="s">
        <v>79</v>
      </c>
      <c r="E943" s="172">
        <v>72</v>
      </c>
      <c r="F943" s="207"/>
      <c r="G943" s="173">
        <f>E943*F943</f>
        <v>0</v>
      </c>
      <c r="H943" s="174">
        <v>0</v>
      </c>
      <c r="I943" s="174">
        <f>E943*H943</f>
        <v>0</v>
      </c>
      <c r="J943" s="174">
        <v>0</v>
      </c>
      <c r="K943" s="174">
        <f>E943*J943</f>
        <v>0</v>
      </c>
      <c r="Q943" s="167">
        <v>2</v>
      </c>
      <c r="AA943" s="144">
        <v>12</v>
      </c>
      <c r="AB943" s="144">
        <v>0</v>
      </c>
      <c r="AC943" s="144">
        <v>22</v>
      </c>
      <c r="BB943" s="144">
        <v>1</v>
      </c>
      <c r="BC943" s="144">
        <f>IF(BB943=1,G943,0)</f>
        <v>0</v>
      </c>
      <c r="BD943" s="144">
        <f>IF(BB943=2,G943,0)</f>
        <v>0</v>
      </c>
      <c r="BE943" s="144">
        <f>IF(BB943=3,G943,0)</f>
        <v>0</v>
      </c>
      <c r="BF943" s="144">
        <f>IF(BB943=4,G943,0)</f>
        <v>0</v>
      </c>
      <c r="BG943" s="144">
        <f>IF(BB943=5,G943,0)</f>
        <v>0</v>
      </c>
      <c r="CA943" s="144">
        <v>12</v>
      </c>
      <c r="CB943" s="144">
        <v>0</v>
      </c>
      <c r="CC943" s="167"/>
      <c r="CD943" s="167"/>
    </row>
    <row r="944" spans="1:82">
      <c r="A944" s="175"/>
      <c r="B944" s="176"/>
      <c r="C944" s="228" t="s">
        <v>1011</v>
      </c>
      <c r="D944" s="229"/>
      <c r="E944" s="178">
        <v>72</v>
      </c>
      <c r="F944" s="179"/>
      <c r="G944" s="180"/>
      <c r="H944" s="181"/>
      <c r="I944" s="182"/>
      <c r="J944" s="181"/>
      <c r="K944" s="182"/>
      <c r="M944" s="177" t="s">
        <v>1011</v>
      </c>
      <c r="O944" s="177"/>
      <c r="Q944" s="167"/>
    </row>
    <row r="945" spans="1:82">
      <c r="A945" s="183"/>
      <c r="B945" s="184" t="s">
        <v>80</v>
      </c>
      <c r="C945" s="185" t="str">
        <f>CONCATENATE(B937," ",C937)</f>
        <v>994 Požární ochrana</v>
      </c>
      <c r="D945" s="186"/>
      <c r="E945" s="187"/>
      <c r="F945" s="188"/>
      <c r="G945" s="189">
        <f>SUM(G937:G944)</f>
        <v>0</v>
      </c>
      <c r="H945" s="190"/>
      <c r="I945" s="191">
        <f>SUM(I937:I944)</f>
        <v>0</v>
      </c>
      <c r="J945" s="190"/>
      <c r="K945" s="191">
        <f>SUM(K937:K944)</f>
        <v>0</v>
      </c>
      <c r="Q945" s="167">
        <v>4</v>
      </c>
      <c r="BC945" s="192">
        <f>SUM(BC937:BC944)</f>
        <v>0</v>
      </c>
      <c r="BD945" s="192">
        <f>SUM(BD937:BD944)</f>
        <v>0</v>
      </c>
      <c r="BE945" s="192">
        <f>SUM(BE937:BE944)</f>
        <v>0</v>
      </c>
      <c r="BF945" s="192">
        <f>SUM(BF937:BF944)</f>
        <v>0</v>
      </c>
      <c r="BG945" s="192">
        <f>SUM(BG937:BG944)</f>
        <v>0</v>
      </c>
    </row>
    <row r="946" spans="1:82">
      <c r="A946" s="159" t="s">
        <v>78</v>
      </c>
      <c r="B946" s="160" t="s">
        <v>1012</v>
      </c>
      <c r="C946" s="161" t="s">
        <v>1013</v>
      </c>
      <c r="D946" s="162"/>
      <c r="E946" s="163"/>
      <c r="F946" s="163"/>
      <c r="G946" s="164"/>
      <c r="H946" s="165"/>
      <c r="I946" s="166"/>
      <c r="J946" s="165"/>
      <c r="K946" s="166"/>
      <c r="Q946" s="167">
        <v>1</v>
      </c>
    </row>
    <row r="947" spans="1:82">
      <c r="A947" s="168">
        <v>94</v>
      </c>
      <c r="B947" s="169" t="s">
        <v>1014</v>
      </c>
      <c r="C947" s="170" t="s">
        <v>1015</v>
      </c>
      <c r="D947" s="171" t="s">
        <v>106</v>
      </c>
      <c r="E947" s="172">
        <v>380.6</v>
      </c>
      <c r="F947" s="207"/>
      <c r="G947" s="173">
        <f>E947*F947</f>
        <v>0</v>
      </c>
      <c r="H947" s="174">
        <v>2.1000000000000001E-4</v>
      </c>
      <c r="I947" s="174">
        <f>E947*H947</f>
        <v>7.9926000000000011E-2</v>
      </c>
      <c r="J947" s="174">
        <v>0</v>
      </c>
      <c r="K947" s="174">
        <f>E947*J947</f>
        <v>0</v>
      </c>
      <c r="Q947" s="167">
        <v>2</v>
      </c>
      <c r="AA947" s="144">
        <v>1</v>
      </c>
      <c r="AB947" s="144">
        <v>7</v>
      </c>
      <c r="AC947" s="144">
        <v>7</v>
      </c>
      <c r="BB947" s="144">
        <v>2</v>
      </c>
      <c r="BC947" s="144">
        <f>IF(BB947=1,G947,0)</f>
        <v>0</v>
      </c>
      <c r="BD947" s="144">
        <f>IF(BB947=2,G947,0)</f>
        <v>0</v>
      </c>
      <c r="BE947" s="144">
        <f>IF(BB947=3,G947,0)</f>
        <v>0</v>
      </c>
      <c r="BF947" s="144">
        <f>IF(BB947=4,G947,0)</f>
        <v>0</v>
      </c>
      <c r="BG947" s="144">
        <f>IF(BB947=5,G947,0)</f>
        <v>0</v>
      </c>
      <c r="CA947" s="144">
        <v>1</v>
      </c>
      <c r="CB947" s="144">
        <v>7</v>
      </c>
      <c r="CC947" s="167"/>
      <c r="CD947" s="167"/>
    </row>
    <row r="948" spans="1:82">
      <c r="A948" s="175"/>
      <c r="B948" s="176"/>
      <c r="C948" s="228" t="s">
        <v>1016</v>
      </c>
      <c r="D948" s="229"/>
      <c r="E948" s="178">
        <v>0</v>
      </c>
      <c r="F948" s="179"/>
      <c r="G948" s="180"/>
      <c r="H948" s="181"/>
      <c r="I948" s="182"/>
      <c r="J948" s="181"/>
      <c r="K948" s="182"/>
      <c r="M948" s="177" t="s">
        <v>1016</v>
      </c>
      <c r="O948" s="177"/>
      <c r="Q948" s="167"/>
    </row>
    <row r="949" spans="1:82">
      <c r="A949" s="175"/>
      <c r="B949" s="176"/>
      <c r="C949" s="228" t="s">
        <v>1017</v>
      </c>
      <c r="D949" s="229"/>
      <c r="E949" s="178">
        <v>28.35</v>
      </c>
      <c r="F949" s="179"/>
      <c r="G949" s="180"/>
      <c r="H949" s="181"/>
      <c r="I949" s="182"/>
      <c r="J949" s="181"/>
      <c r="K949" s="182"/>
      <c r="M949" s="177" t="s">
        <v>1017</v>
      </c>
      <c r="O949" s="177"/>
      <c r="Q949" s="167"/>
    </row>
    <row r="950" spans="1:82">
      <c r="A950" s="175"/>
      <c r="B950" s="176"/>
      <c r="C950" s="228" t="s">
        <v>1018</v>
      </c>
      <c r="D950" s="229"/>
      <c r="E950" s="178">
        <v>13.9</v>
      </c>
      <c r="F950" s="179"/>
      <c r="G950" s="180"/>
      <c r="H950" s="181"/>
      <c r="I950" s="182"/>
      <c r="J950" s="181"/>
      <c r="K950" s="182"/>
      <c r="M950" s="177" t="s">
        <v>1018</v>
      </c>
      <c r="O950" s="177"/>
      <c r="Q950" s="167"/>
    </row>
    <row r="951" spans="1:82">
      <c r="A951" s="175"/>
      <c r="B951" s="176"/>
      <c r="C951" s="228" t="s">
        <v>1019</v>
      </c>
      <c r="D951" s="229"/>
      <c r="E951" s="178">
        <v>19.11</v>
      </c>
      <c r="F951" s="179"/>
      <c r="G951" s="180"/>
      <c r="H951" s="181"/>
      <c r="I951" s="182"/>
      <c r="J951" s="181"/>
      <c r="K951" s="182"/>
      <c r="M951" s="177" t="s">
        <v>1019</v>
      </c>
      <c r="O951" s="177"/>
      <c r="Q951" s="167"/>
    </row>
    <row r="952" spans="1:82">
      <c r="A952" s="175"/>
      <c r="B952" s="176"/>
      <c r="C952" s="228" t="s">
        <v>1020</v>
      </c>
      <c r="D952" s="229"/>
      <c r="E952" s="178">
        <v>14.76</v>
      </c>
      <c r="F952" s="179"/>
      <c r="G952" s="180"/>
      <c r="H952" s="181"/>
      <c r="I952" s="182"/>
      <c r="J952" s="181"/>
      <c r="K952" s="182"/>
      <c r="M952" s="177" t="s">
        <v>1020</v>
      </c>
      <c r="O952" s="177"/>
      <c r="Q952" s="167"/>
    </row>
    <row r="953" spans="1:82">
      <c r="A953" s="175"/>
      <c r="B953" s="176"/>
      <c r="C953" s="228" t="s">
        <v>1021</v>
      </c>
      <c r="D953" s="229"/>
      <c r="E953" s="178">
        <v>304.48</v>
      </c>
      <c r="F953" s="179"/>
      <c r="G953" s="180"/>
      <c r="H953" s="181"/>
      <c r="I953" s="182"/>
      <c r="J953" s="181"/>
      <c r="K953" s="182"/>
      <c r="M953" s="177" t="s">
        <v>1021</v>
      </c>
      <c r="O953" s="177"/>
      <c r="Q953" s="167"/>
    </row>
    <row r="954" spans="1:82">
      <c r="A954" s="168">
        <v>95</v>
      </c>
      <c r="B954" s="169" t="s">
        <v>1014</v>
      </c>
      <c r="C954" s="170" t="s">
        <v>1015</v>
      </c>
      <c r="D954" s="171" t="s">
        <v>106</v>
      </c>
      <c r="E954" s="172">
        <v>1303.97</v>
      </c>
      <c r="F954" s="207"/>
      <c r="G954" s="173">
        <f>E954*F954</f>
        <v>0</v>
      </c>
      <c r="H954" s="174">
        <v>2.1000000000000001E-4</v>
      </c>
      <c r="I954" s="174">
        <f>E954*H954</f>
        <v>0.27383370000000001</v>
      </c>
      <c r="J954" s="174">
        <v>0</v>
      </c>
      <c r="K954" s="174">
        <f>E954*J954</f>
        <v>0</v>
      </c>
      <c r="Q954" s="167">
        <v>2</v>
      </c>
      <c r="AA954" s="144">
        <v>1</v>
      </c>
      <c r="AB954" s="144">
        <v>7</v>
      </c>
      <c r="AC954" s="144">
        <v>7</v>
      </c>
      <c r="BB954" s="144">
        <v>2</v>
      </c>
      <c r="BC954" s="144">
        <f>IF(BB954=1,G954,0)</f>
        <v>0</v>
      </c>
      <c r="BD954" s="144">
        <f>IF(BB954=2,G954,0)</f>
        <v>0</v>
      </c>
      <c r="BE954" s="144">
        <f>IF(BB954=3,G954,0)</f>
        <v>0</v>
      </c>
      <c r="BF954" s="144">
        <f>IF(BB954=4,G954,0)</f>
        <v>0</v>
      </c>
      <c r="BG954" s="144">
        <f>IF(BB954=5,G954,0)</f>
        <v>0</v>
      </c>
      <c r="CA954" s="144">
        <v>1</v>
      </c>
      <c r="CB954" s="144">
        <v>7</v>
      </c>
      <c r="CC954" s="167"/>
      <c r="CD954" s="167"/>
    </row>
    <row r="955" spans="1:82" ht="22.5">
      <c r="A955" s="168">
        <v>96</v>
      </c>
      <c r="B955" s="169" t="s">
        <v>1022</v>
      </c>
      <c r="C955" s="170" t="s">
        <v>1023</v>
      </c>
      <c r="D955" s="171" t="s">
        <v>106</v>
      </c>
      <c r="E955" s="172">
        <v>1303.9745</v>
      </c>
      <c r="F955" s="207"/>
      <c r="G955" s="173">
        <f>E955*F955</f>
        <v>0</v>
      </c>
      <c r="H955" s="174">
        <v>3.3999999999999998E-3</v>
      </c>
      <c r="I955" s="174">
        <f>E955*H955</f>
        <v>4.4335132999999995</v>
      </c>
      <c r="J955" s="174">
        <v>0</v>
      </c>
      <c r="K955" s="174">
        <f>E955*J955</f>
        <v>0</v>
      </c>
      <c r="Q955" s="167">
        <v>2</v>
      </c>
      <c r="AA955" s="144">
        <v>1</v>
      </c>
      <c r="AB955" s="144">
        <v>7</v>
      </c>
      <c r="AC955" s="144">
        <v>7</v>
      </c>
      <c r="BB955" s="144">
        <v>2</v>
      </c>
      <c r="BC955" s="144">
        <f>IF(BB955=1,G955,0)</f>
        <v>0</v>
      </c>
      <c r="BD955" s="144">
        <f>IF(BB955=2,G955,0)</f>
        <v>0</v>
      </c>
      <c r="BE955" s="144">
        <f>IF(BB955=3,G955,0)</f>
        <v>0</v>
      </c>
      <c r="BF955" s="144">
        <f>IF(BB955=4,G955,0)</f>
        <v>0</v>
      </c>
      <c r="BG955" s="144">
        <f>IF(BB955=5,G955,0)</f>
        <v>0</v>
      </c>
      <c r="CA955" s="144">
        <v>1</v>
      </c>
      <c r="CB955" s="144">
        <v>7</v>
      </c>
      <c r="CC955" s="167"/>
      <c r="CD955" s="167"/>
    </row>
    <row r="956" spans="1:82">
      <c r="A956" s="175"/>
      <c r="B956" s="176"/>
      <c r="C956" s="228" t="s">
        <v>360</v>
      </c>
      <c r="D956" s="229"/>
      <c r="E956" s="178">
        <v>0</v>
      </c>
      <c r="F956" s="179"/>
      <c r="G956" s="180"/>
      <c r="H956" s="181"/>
      <c r="I956" s="182"/>
      <c r="J956" s="181"/>
      <c r="K956" s="182"/>
      <c r="M956" s="177" t="s">
        <v>360</v>
      </c>
      <c r="O956" s="177"/>
      <c r="Q956" s="167"/>
    </row>
    <row r="957" spans="1:82">
      <c r="A957" s="175"/>
      <c r="B957" s="176"/>
      <c r="C957" s="228" t="s">
        <v>361</v>
      </c>
      <c r="D957" s="229"/>
      <c r="E957" s="178">
        <v>0</v>
      </c>
      <c r="F957" s="179"/>
      <c r="G957" s="180"/>
      <c r="H957" s="181"/>
      <c r="I957" s="182"/>
      <c r="J957" s="181"/>
      <c r="K957" s="182"/>
      <c r="M957" s="177" t="s">
        <v>361</v>
      </c>
      <c r="O957" s="177"/>
      <c r="Q957" s="167"/>
    </row>
    <row r="958" spans="1:82">
      <c r="A958" s="175"/>
      <c r="B958" s="176"/>
      <c r="C958" s="228" t="s">
        <v>362</v>
      </c>
      <c r="D958" s="229"/>
      <c r="E958" s="178">
        <v>0</v>
      </c>
      <c r="F958" s="179"/>
      <c r="G958" s="180"/>
      <c r="H958" s="181"/>
      <c r="I958" s="182"/>
      <c r="J958" s="181"/>
      <c r="K958" s="182"/>
      <c r="M958" s="177" t="s">
        <v>362</v>
      </c>
      <c r="O958" s="177"/>
      <c r="Q958" s="167"/>
    </row>
    <row r="959" spans="1:82">
      <c r="A959" s="175"/>
      <c r="B959" s="176"/>
      <c r="C959" s="228" t="s">
        <v>363</v>
      </c>
      <c r="D959" s="229"/>
      <c r="E959" s="178">
        <v>3.08</v>
      </c>
      <c r="F959" s="179"/>
      <c r="G959" s="180"/>
      <c r="H959" s="181"/>
      <c r="I959" s="182"/>
      <c r="J959" s="181"/>
      <c r="K959" s="182"/>
      <c r="M959" s="177" t="s">
        <v>363</v>
      </c>
      <c r="O959" s="177"/>
      <c r="Q959" s="167"/>
    </row>
    <row r="960" spans="1:82">
      <c r="A960" s="175"/>
      <c r="B960" s="176"/>
      <c r="C960" s="228" t="s">
        <v>364</v>
      </c>
      <c r="D960" s="229"/>
      <c r="E960" s="178">
        <v>1.29</v>
      </c>
      <c r="F960" s="179"/>
      <c r="G960" s="180"/>
      <c r="H960" s="181"/>
      <c r="I960" s="182"/>
      <c r="J960" s="181"/>
      <c r="K960" s="182"/>
      <c r="M960" s="177" t="s">
        <v>364</v>
      </c>
      <c r="O960" s="177"/>
      <c r="Q960" s="167"/>
    </row>
    <row r="961" spans="1:17">
      <c r="A961" s="175"/>
      <c r="B961" s="176"/>
      <c r="C961" s="228" t="s">
        <v>365</v>
      </c>
      <c r="D961" s="229"/>
      <c r="E961" s="178">
        <v>2.8439999999999999</v>
      </c>
      <c r="F961" s="179"/>
      <c r="G961" s="180"/>
      <c r="H961" s="181"/>
      <c r="I961" s="182"/>
      <c r="J961" s="181"/>
      <c r="K961" s="182"/>
      <c r="M961" s="177" t="s">
        <v>365</v>
      </c>
      <c r="O961" s="177"/>
      <c r="Q961" s="167"/>
    </row>
    <row r="962" spans="1:17">
      <c r="A962" s="175"/>
      <c r="B962" s="176"/>
      <c r="C962" s="228" t="s">
        <v>366</v>
      </c>
      <c r="D962" s="229"/>
      <c r="E962" s="178">
        <v>2.7</v>
      </c>
      <c r="F962" s="179"/>
      <c r="G962" s="180"/>
      <c r="H962" s="181"/>
      <c r="I962" s="182"/>
      <c r="J962" s="181"/>
      <c r="K962" s="182"/>
      <c r="M962" s="177" t="s">
        <v>366</v>
      </c>
      <c r="O962" s="177"/>
      <c r="Q962" s="167"/>
    </row>
    <row r="963" spans="1:17">
      <c r="A963" s="175"/>
      <c r="B963" s="176"/>
      <c r="C963" s="228" t="s">
        <v>367</v>
      </c>
      <c r="D963" s="229"/>
      <c r="E963" s="178">
        <v>0.3</v>
      </c>
      <c r="F963" s="179"/>
      <c r="G963" s="180"/>
      <c r="H963" s="181"/>
      <c r="I963" s="182"/>
      <c r="J963" s="181"/>
      <c r="K963" s="182"/>
      <c r="M963" s="177" t="s">
        <v>367</v>
      </c>
      <c r="O963" s="177"/>
      <c r="Q963" s="167"/>
    </row>
    <row r="964" spans="1:17">
      <c r="A964" s="175"/>
      <c r="B964" s="176"/>
      <c r="C964" s="228" t="s">
        <v>368</v>
      </c>
      <c r="D964" s="229"/>
      <c r="E964" s="178">
        <v>6.72</v>
      </c>
      <c r="F964" s="179"/>
      <c r="G964" s="180"/>
      <c r="H964" s="181"/>
      <c r="I964" s="182"/>
      <c r="J964" s="181"/>
      <c r="K964" s="182"/>
      <c r="M964" s="177" t="s">
        <v>368</v>
      </c>
      <c r="O964" s="177"/>
      <c r="Q964" s="167"/>
    </row>
    <row r="965" spans="1:17">
      <c r="A965" s="175"/>
      <c r="B965" s="176"/>
      <c r="C965" s="228" t="s">
        <v>369</v>
      </c>
      <c r="D965" s="229"/>
      <c r="E965" s="178">
        <v>3.0209999999999999</v>
      </c>
      <c r="F965" s="179"/>
      <c r="G965" s="180"/>
      <c r="H965" s="181"/>
      <c r="I965" s="182"/>
      <c r="J965" s="181"/>
      <c r="K965" s="182"/>
      <c r="M965" s="177" t="s">
        <v>369</v>
      </c>
      <c r="O965" s="177"/>
      <c r="Q965" s="167"/>
    </row>
    <row r="966" spans="1:17">
      <c r="A966" s="175"/>
      <c r="B966" s="176"/>
      <c r="C966" s="228" t="s">
        <v>370</v>
      </c>
      <c r="D966" s="229"/>
      <c r="E966" s="178">
        <v>0</v>
      </c>
      <c r="F966" s="179"/>
      <c r="G966" s="180"/>
      <c r="H966" s="181"/>
      <c r="I966" s="182"/>
      <c r="J966" s="181"/>
      <c r="K966" s="182"/>
      <c r="M966" s="177" t="s">
        <v>370</v>
      </c>
      <c r="O966" s="177"/>
      <c r="Q966" s="167"/>
    </row>
    <row r="967" spans="1:17">
      <c r="A967" s="175"/>
      <c r="B967" s="176"/>
      <c r="C967" s="228" t="s">
        <v>371</v>
      </c>
      <c r="D967" s="229"/>
      <c r="E967" s="178">
        <v>3.0724999999999998</v>
      </c>
      <c r="F967" s="179"/>
      <c r="G967" s="180"/>
      <c r="H967" s="181"/>
      <c r="I967" s="182"/>
      <c r="J967" s="181"/>
      <c r="K967" s="182"/>
      <c r="M967" s="177" t="s">
        <v>371</v>
      </c>
      <c r="O967" s="177"/>
      <c r="Q967" s="167"/>
    </row>
    <row r="968" spans="1:17">
      <c r="A968" s="175"/>
      <c r="B968" s="176"/>
      <c r="C968" s="228" t="s">
        <v>372</v>
      </c>
      <c r="D968" s="229"/>
      <c r="E968" s="178">
        <v>1.2749999999999999</v>
      </c>
      <c r="F968" s="179"/>
      <c r="G968" s="180"/>
      <c r="H968" s="181"/>
      <c r="I968" s="182"/>
      <c r="J968" s="181"/>
      <c r="K968" s="182"/>
      <c r="M968" s="177" t="s">
        <v>372</v>
      </c>
      <c r="O968" s="177"/>
      <c r="Q968" s="167"/>
    </row>
    <row r="969" spans="1:17">
      <c r="A969" s="175"/>
      <c r="B969" s="176"/>
      <c r="C969" s="228" t="s">
        <v>373</v>
      </c>
      <c r="D969" s="229"/>
      <c r="E969" s="178">
        <v>2.8290000000000002</v>
      </c>
      <c r="F969" s="179"/>
      <c r="G969" s="180"/>
      <c r="H969" s="181"/>
      <c r="I969" s="182"/>
      <c r="J969" s="181"/>
      <c r="K969" s="182"/>
      <c r="M969" s="177" t="s">
        <v>373</v>
      </c>
      <c r="O969" s="177"/>
      <c r="Q969" s="167"/>
    </row>
    <row r="970" spans="1:17">
      <c r="A970" s="175"/>
      <c r="B970" s="176"/>
      <c r="C970" s="228" t="s">
        <v>374</v>
      </c>
      <c r="D970" s="229"/>
      <c r="E970" s="178">
        <v>2.5499999999999998</v>
      </c>
      <c r="F970" s="179"/>
      <c r="G970" s="180"/>
      <c r="H970" s="181"/>
      <c r="I970" s="182"/>
      <c r="J970" s="181"/>
      <c r="K970" s="182"/>
      <c r="M970" s="177" t="s">
        <v>374</v>
      </c>
      <c r="O970" s="177"/>
      <c r="Q970" s="167"/>
    </row>
    <row r="971" spans="1:17">
      <c r="A971" s="175"/>
      <c r="B971" s="176"/>
      <c r="C971" s="228" t="s">
        <v>375</v>
      </c>
      <c r="D971" s="229"/>
      <c r="E971" s="178">
        <v>7.02</v>
      </c>
      <c r="F971" s="179"/>
      <c r="G971" s="180"/>
      <c r="H971" s="181"/>
      <c r="I971" s="182"/>
      <c r="J971" s="181"/>
      <c r="K971" s="182"/>
      <c r="M971" s="177" t="s">
        <v>375</v>
      </c>
      <c r="O971" s="177"/>
      <c r="Q971" s="167"/>
    </row>
    <row r="972" spans="1:17">
      <c r="A972" s="175"/>
      <c r="B972" s="176"/>
      <c r="C972" s="228" t="s">
        <v>376</v>
      </c>
      <c r="D972" s="229"/>
      <c r="E972" s="178">
        <v>3.0209999999999999</v>
      </c>
      <c r="F972" s="179"/>
      <c r="G972" s="180"/>
      <c r="H972" s="181"/>
      <c r="I972" s="182"/>
      <c r="J972" s="181"/>
      <c r="K972" s="182"/>
      <c r="M972" s="177" t="s">
        <v>376</v>
      </c>
      <c r="O972" s="177"/>
      <c r="Q972" s="167"/>
    </row>
    <row r="973" spans="1:17">
      <c r="A973" s="175"/>
      <c r="B973" s="176"/>
      <c r="C973" s="228" t="s">
        <v>377</v>
      </c>
      <c r="D973" s="229"/>
      <c r="E973" s="178">
        <v>0</v>
      </c>
      <c r="F973" s="179"/>
      <c r="G973" s="180"/>
      <c r="H973" s="181"/>
      <c r="I973" s="182"/>
      <c r="J973" s="181"/>
      <c r="K973" s="182"/>
      <c r="M973" s="177" t="s">
        <v>377</v>
      </c>
      <c r="O973" s="177"/>
      <c r="Q973" s="167"/>
    </row>
    <row r="974" spans="1:17">
      <c r="A974" s="175"/>
      <c r="B974" s="176"/>
      <c r="C974" s="228" t="s">
        <v>378</v>
      </c>
      <c r="D974" s="229"/>
      <c r="E974" s="178">
        <v>3.08</v>
      </c>
      <c r="F974" s="179"/>
      <c r="G974" s="180"/>
      <c r="H974" s="181"/>
      <c r="I974" s="182"/>
      <c r="J974" s="181"/>
      <c r="K974" s="182"/>
      <c r="M974" s="177" t="s">
        <v>378</v>
      </c>
      <c r="O974" s="177"/>
      <c r="Q974" s="167"/>
    </row>
    <row r="975" spans="1:17">
      <c r="A975" s="175"/>
      <c r="B975" s="176"/>
      <c r="C975" s="228" t="s">
        <v>379</v>
      </c>
      <c r="D975" s="229"/>
      <c r="E975" s="178">
        <v>2.8290000000000002</v>
      </c>
      <c r="F975" s="179"/>
      <c r="G975" s="180"/>
      <c r="H975" s="181"/>
      <c r="I975" s="182"/>
      <c r="J975" s="181"/>
      <c r="K975" s="182"/>
      <c r="M975" s="177" t="s">
        <v>379</v>
      </c>
      <c r="O975" s="177"/>
      <c r="Q975" s="167"/>
    </row>
    <row r="976" spans="1:17">
      <c r="A976" s="175"/>
      <c r="B976" s="176"/>
      <c r="C976" s="228" t="s">
        <v>374</v>
      </c>
      <c r="D976" s="229"/>
      <c r="E976" s="178">
        <v>2.5499999999999998</v>
      </c>
      <c r="F976" s="179"/>
      <c r="G976" s="180"/>
      <c r="H976" s="181"/>
      <c r="I976" s="182"/>
      <c r="J976" s="181"/>
      <c r="K976" s="182"/>
      <c r="M976" s="177" t="s">
        <v>374</v>
      </c>
      <c r="O976" s="177"/>
      <c r="Q976" s="167"/>
    </row>
    <row r="977" spans="1:17">
      <c r="A977" s="175"/>
      <c r="B977" s="176"/>
      <c r="C977" s="228" t="s">
        <v>380</v>
      </c>
      <c r="D977" s="229"/>
      <c r="E977" s="178">
        <v>6.78</v>
      </c>
      <c r="F977" s="179"/>
      <c r="G977" s="180"/>
      <c r="H977" s="181"/>
      <c r="I977" s="182"/>
      <c r="J977" s="181"/>
      <c r="K977" s="182"/>
      <c r="M977" s="177" t="s">
        <v>380</v>
      </c>
      <c r="O977" s="177"/>
      <c r="Q977" s="167"/>
    </row>
    <row r="978" spans="1:17">
      <c r="A978" s="175"/>
      <c r="B978" s="176"/>
      <c r="C978" s="228" t="s">
        <v>381</v>
      </c>
      <c r="D978" s="229"/>
      <c r="E978" s="178">
        <v>2.871</v>
      </c>
      <c r="F978" s="179"/>
      <c r="G978" s="180"/>
      <c r="H978" s="181"/>
      <c r="I978" s="182"/>
      <c r="J978" s="181"/>
      <c r="K978" s="182"/>
      <c r="M978" s="177" t="s">
        <v>381</v>
      </c>
      <c r="O978" s="177"/>
      <c r="Q978" s="167"/>
    </row>
    <row r="979" spans="1:17">
      <c r="A979" s="175"/>
      <c r="B979" s="176"/>
      <c r="C979" s="228" t="s">
        <v>382</v>
      </c>
      <c r="D979" s="229"/>
      <c r="E979" s="178">
        <v>0</v>
      </c>
      <c r="F979" s="179"/>
      <c r="G979" s="180"/>
      <c r="H979" s="181"/>
      <c r="I979" s="182"/>
      <c r="J979" s="181"/>
      <c r="K979" s="182"/>
      <c r="M979" s="177" t="s">
        <v>382</v>
      </c>
      <c r="O979" s="177"/>
      <c r="Q979" s="167"/>
    </row>
    <row r="980" spans="1:17">
      <c r="A980" s="175"/>
      <c r="B980" s="176"/>
      <c r="C980" s="228" t="s">
        <v>383</v>
      </c>
      <c r="D980" s="229"/>
      <c r="E980" s="178">
        <v>4.6875</v>
      </c>
      <c r="F980" s="179"/>
      <c r="G980" s="180"/>
      <c r="H980" s="181"/>
      <c r="I980" s="182"/>
      <c r="J980" s="181"/>
      <c r="K980" s="182"/>
      <c r="M980" s="177" t="s">
        <v>383</v>
      </c>
      <c r="O980" s="177"/>
      <c r="Q980" s="167"/>
    </row>
    <row r="981" spans="1:17">
      <c r="A981" s="175"/>
      <c r="B981" s="176"/>
      <c r="C981" s="228" t="s">
        <v>384</v>
      </c>
      <c r="D981" s="229"/>
      <c r="E981" s="178">
        <v>0.1925</v>
      </c>
      <c r="F981" s="179"/>
      <c r="G981" s="180"/>
      <c r="H981" s="181"/>
      <c r="I981" s="182"/>
      <c r="J981" s="181"/>
      <c r="K981" s="182"/>
      <c r="M981" s="177" t="s">
        <v>384</v>
      </c>
      <c r="O981" s="177"/>
      <c r="Q981" s="167"/>
    </row>
    <row r="982" spans="1:17">
      <c r="A982" s="175"/>
      <c r="B982" s="176"/>
      <c r="C982" s="228" t="s">
        <v>385</v>
      </c>
      <c r="D982" s="229"/>
      <c r="E982" s="178">
        <v>2.94</v>
      </c>
      <c r="F982" s="179"/>
      <c r="G982" s="180"/>
      <c r="H982" s="181"/>
      <c r="I982" s="182"/>
      <c r="J982" s="181"/>
      <c r="K982" s="182"/>
      <c r="M982" s="177" t="s">
        <v>385</v>
      </c>
      <c r="O982" s="177"/>
      <c r="Q982" s="167"/>
    </row>
    <row r="983" spans="1:17">
      <c r="A983" s="175"/>
      <c r="B983" s="176"/>
      <c r="C983" s="228" t="s">
        <v>386</v>
      </c>
      <c r="D983" s="229"/>
      <c r="E983" s="178">
        <v>2.5499999999999998</v>
      </c>
      <c r="F983" s="179"/>
      <c r="G983" s="180"/>
      <c r="H983" s="181"/>
      <c r="I983" s="182"/>
      <c r="J983" s="181"/>
      <c r="K983" s="182"/>
      <c r="M983" s="177" t="s">
        <v>386</v>
      </c>
      <c r="O983" s="177"/>
      <c r="Q983" s="167"/>
    </row>
    <row r="984" spans="1:17">
      <c r="A984" s="175"/>
      <c r="B984" s="176"/>
      <c r="C984" s="228" t="s">
        <v>387</v>
      </c>
      <c r="D984" s="229"/>
      <c r="E984" s="178">
        <v>7.02</v>
      </c>
      <c r="F984" s="179"/>
      <c r="G984" s="180"/>
      <c r="H984" s="181"/>
      <c r="I984" s="182"/>
      <c r="J984" s="181"/>
      <c r="K984" s="182"/>
      <c r="M984" s="177" t="s">
        <v>387</v>
      </c>
      <c r="O984" s="177"/>
      <c r="Q984" s="167"/>
    </row>
    <row r="985" spans="1:17">
      <c r="A985" s="175"/>
      <c r="B985" s="176"/>
      <c r="C985" s="228" t="s">
        <v>388</v>
      </c>
      <c r="D985" s="229"/>
      <c r="E985" s="178">
        <v>3.0209999999999999</v>
      </c>
      <c r="F985" s="179"/>
      <c r="G985" s="180"/>
      <c r="H985" s="181"/>
      <c r="I985" s="182"/>
      <c r="J985" s="181"/>
      <c r="K985" s="182"/>
      <c r="M985" s="177" t="s">
        <v>388</v>
      </c>
      <c r="O985" s="177"/>
      <c r="Q985" s="167"/>
    </row>
    <row r="986" spans="1:17">
      <c r="A986" s="175"/>
      <c r="B986" s="176"/>
      <c r="C986" s="228" t="s">
        <v>389</v>
      </c>
      <c r="D986" s="229"/>
      <c r="E986" s="178">
        <v>0</v>
      </c>
      <c r="F986" s="179"/>
      <c r="G986" s="180"/>
      <c r="H986" s="181"/>
      <c r="I986" s="182"/>
      <c r="J986" s="181"/>
      <c r="K986" s="182"/>
      <c r="M986" s="177">
        <v>0</v>
      </c>
      <c r="O986" s="177"/>
      <c r="Q986" s="167"/>
    </row>
    <row r="987" spans="1:17">
      <c r="A987" s="175"/>
      <c r="B987" s="176"/>
      <c r="C987" s="228" t="s">
        <v>390</v>
      </c>
      <c r="D987" s="229"/>
      <c r="E987" s="178">
        <v>8.016</v>
      </c>
      <c r="F987" s="179"/>
      <c r="G987" s="180"/>
      <c r="H987" s="181"/>
      <c r="I987" s="182"/>
      <c r="J987" s="181"/>
      <c r="K987" s="182"/>
      <c r="M987" s="177" t="s">
        <v>390</v>
      </c>
      <c r="O987" s="177"/>
      <c r="Q987" s="167"/>
    </row>
    <row r="988" spans="1:17">
      <c r="A988" s="175"/>
      <c r="B988" s="176"/>
      <c r="C988" s="228" t="s">
        <v>391</v>
      </c>
      <c r="D988" s="229"/>
      <c r="E988" s="178">
        <v>9.8925000000000001</v>
      </c>
      <c r="F988" s="179"/>
      <c r="G988" s="180"/>
      <c r="H988" s="181"/>
      <c r="I988" s="182"/>
      <c r="J988" s="181"/>
      <c r="K988" s="182"/>
      <c r="M988" s="177" t="s">
        <v>391</v>
      </c>
      <c r="O988" s="177"/>
      <c r="Q988" s="167"/>
    </row>
    <row r="989" spans="1:17">
      <c r="A989" s="175"/>
      <c r="B989" s="176"/>
      <c r="C989" s="228" t="s">
        <v>392</v>
      </c>
      <c r="D989" s="229"/>
      <c r="E989" s="178">
        <v>7.26</v>
      </c>
      <c r="F989" s="179"/>
      <c r="G989" s="180"/>
      <c r="H989" s="181"/>
      <c r="I989" s="182"/>
      <c r="J989" s="181"/>
      <c r="K989" s="182"/>
      <c r="M989" s="177" t="s">
        <v>392</v>
      </c>
      <c r="O989" s="177"/>
      <c r="Q989" s="167"/>
    </row>
    <row r="990" spans="1:17">
      <c r="A990" s="175"/>
      <c r="B990" s="176"/>
      <c r="C990" s="228" t="s">
        <v>393</v>
      </c>
      <c r="D990" s="229"/>
      <c r="E990" s="178">
        <v>1.425</v>
      </c>
      <c r="F990" s="179"/>
      <c r="G990" s="180"/>
      <c r="H990" s="181"/>
      <c r="I990" s="182"/>
      <c r="J990" s="181"/>
      <c r="K990" s="182"/>
      <c r="M990" s="177" t="s">
        <v>393</v>
      </c>
      <c r="O990" s="177"/>
      <c r="Q990" s="167"/>
    </row>
    <row r="991" spans="1:17">
      <c r="A991" s="175"/>
      <c r="B991" s="176"/>
      <c r="C991" s="228" t="s">
        <v>394</v>
      </c>
      <c r="D991" s="229"/>
      <c r="E991" s="178">
        <v>2.133</v>
      </c>
      <c r="F991" s="179"/>
      <c r="G991" s="180"/>
      <c r="H991" s="181"/>
      <c r="I991" s="182"/>
      <c r="J991" s="181"/>
      <c r="K991" s="182"/>
      <c r="M991" s="177" t="s">
        <v>394</v>
      </c>
      <c r="O991" s="177"/>
      <c r="Q991" s="167"/>
    </row>
    <row r="992" spans="1:17">
      <c r="A992" s="175"/>
      <c r="B992" s="176"/>
      <c r="C992" s="228" t="s">
        <v>395</v>
      </c>
      <c r="D992" s="229"/>
      <c r="E992" s="178">
        <v>0</v>
      </c>
      <c r="F992" s="179"/>
      <c r="G992" s="180"/>
      <c r="H992" s="181"/>
      <c r="I992" s="182"/>
      <c r="J992" s="181"/>
      <c r="K992" s="182"/>
      <c r="M992" s="177" t="s">
        <v>395</v>
      </c>
      <c r="O992" s="177"/>
      <c r="Q992" s="167"/>
    </row>
    <row r="993" spans="1:17">
      <c r="A993" s="175"/>
      <c r="B993" s="176"/>
      <c r="C993" s="228" t="s">
        <v>396</v>
      </c>
      <c r="D993" s="229"/>
      <c r="E993" s="178">
        <v>4.28</v>
      </c>
      <c r="F993" s="179"/>
      <c r="G993" s="180"/>
      <c r="H993" s="181"/>
      <c r="I993" s="182"/>
      <c r="J993" s="181"/>
      <c r="K993" s="182"/>
      <c r="M993" s="177" t="s">
        <v>396</v>
      </c>
      <c r="O993" s="177"/>
      <c r="Q993" s="167"/>
    </row>
    <row r="994" spans="1:17">
      <c r="A994" s="175"/>
      <c r="B994" s="176"/>
      <c r="C994" s="228" t="s">
        <v>397</v>
      </c>
      <c r="D994" s="229"/>
      <c r="E994" s="178">
        <v>1.1124000000000001</v>
      </c>
      <c r="F994" s="179"/>
      <c r="G994" s="180"/>
      <c r="H994" s="181"/>
      <c r="I994" s="182"/>
      <c r="J994" s="181"/>
      <c r="K994" s="182"/>
      <c r="M994" s="177" t="s">
        <v>397</v>
      </c>
      <c r="O994" s="177"/>
      <c r="Q994" s="167"/>
    </row>
    <row r="995" spans="1:17">
      <c r="A995" s="175"/>
      <c r="B995" s="176"/>
      <c r="C995" s="228" t="s">
        <v>398</v>
      </c>
      <c r="D995" s="229"/>
      <c r="E995" s="178">
        <v>0.9</v>
      </c>
      <c r="F995" s="179"/>
      <c r="G995" s="180"/>
      <c r="H995" s="181"/>
      <c r="I995" s="182"/>
      <c r="J995" s="181"/>
      <c r="K995" s="182"/>
      <c r="M995" s="177" t="s">
        <v>398</v>
      </c>
      <c r="O995" s="177"/>
      <c r="Q995" s="167"/>
    </row>
    <row r="996" spans="1:17">
      <c r="A996" s="175"/>
      <c r="B996" s="176"/>
      <c r="C996" s="228" t="s">
        <v>386</v>
      </c>
      <c r="D996" s="229"/>
      <c r="E996" s="178">
        <v>2.5499999999999998</v>
      </c>
      <c r="F996" s="179"/>
      <c r="G996" s="180"/>
      <c r="H996" s="181"/>
      <c r="I996" s="182"/>
      <c r="J996" s="181"/>
      <c r="K996" s="182"/>
      <c r="M996" s="177" t="s">
        <v>386</v>
      </c>
      <c r="O996" s="177"/>
      <c r="Q996" s="167"/>
    </row>
    <row r="997" spans="1:17">
      <c r="A997" s="175"/>
      <c r="B997" s="176"/>
      <c r="C997" s="228" t="s">
        <v>399</v>
      </c>
      <c r="D997" s="229"/>
      <c r="E997" s="178">
        <v>6.78</v>
      </c>
      <c r="F997" s="179"/>
      <c r="G997" s="180"/>
      <c r="H997" s="181"/>
      <c r="I997" s="182"/>
      <c r="J997" s="181"/>
      <c r="K997" s="182"/>
      <c r="M997" s="177" t="s">
        <v>399</v>
      </c>
      <c r="O997" s="177"/>
      <c r="Q997" s="167"/>
    </row>
    <row r="998" spans="1:17">
      <c r="A998" s="175"/>
      <c r="B998" s="176"/>
      <c r="C998" s="228" t="s">
        <v>400</v>
      </c>
      <c r="D998" s="229"/>
      <c r="E998" s="178">
        <v>2.871</v>
      </c>
      <c r="F998" s="179"/>
      <c r="G998" s="180"/>
      <c r="H998" s="181"/>
      <c r="I998" s="182"/>
      <c r="J998" s="181"/>
      <c r="K998" s="182"/>
      <c r="M998" s="177" t="s">
        <v>400</v>
      </c>
      <c r="O998" s="177"/>
      <c r="Q998" s="167"/>
    </row>
    <row r="999" spans="1:17">
      <c r="A999" s="175"/>
      <c r="B999" s="176"/>
      <c r="C999" s="228" t="s">
        <v>401</v>
      </c>
      <c r="D999" s="229"/>
      <c r="E999" s="178">
        <v>0</v>
      </c>
      <c r="F999" s="179"/>
      <c r="G999" s="180"/>
      <c r="H999" s="181"/>
      <c r="I999" s="182"/>
      <c r="J999" s="181"/>
      <c r="K999" s="182"/>
      <c r="M999" s="177" t="s">
        <v>401</v>
      </c>
      <c r="O999" s="177"/>
      <c r="Q999" s="167"/>
    </row>
    <row r="1000" spans="1:17">
      <c r="A1000" s="175"/>
      <c r="B1000" s="176"/>
      <c r="C1000" s="228" t="s">
        <v>402</v>
      </c>
      <c r="D1000" s="229"/>
      <c r="E1000" s="178">
        <v>4.4625000000000004</v>
      </c>
      <c r="F1000" s="179"/>
      <c r="G1000" s="180"/>
      <c r="H1000" s="181"/>
      <c r="I1000" s="182"/>
      <c r="J1000" s="181"/>
      <c r="K1000" s="182"/>
      <c r="M1000" s="177" t="s">
        <v>402</v>
      </c>
      <c r="O1000" s="177"/>
      <c r="Q1000" s="167"/>
    </row>
    <row r="1001" spans="1:17">
      <c r="A1001" s="175"/>
      <c r="B1001" s="176"/>
      <c r="C1001" s="228" t="s">
        <v>384</v>
      </c>
      <c r="D1001" s="229"/>
      <c r="E1001" s="178">
        <v>0.1925</v>
      </c>
      <c r="F1001" s="179"/>
      <c r="G1001" s="180"/>
      <c r="H1001" s="181"/>
      <c r="I1001" s="182"/>
      <c r="J1001" s="181"/>
      <c r="K1001" s="182"/>
      <c r="M1001" s="177" t="s">
        <v>384</v>
      </c>
      <c r="O1001" s="177"/>
      <c r="Q1001" s="167"/>
    </row>
    <row r="1002" spans="1:17">
      <c r="A1002" s="175"/>
      <c r="B1002" s="176"/>
      <c r="C1002" s="228" t="s">
        <v>403</v>
      </c>
      <c r="D1002" s="229"/>
      <c r="E1002" s="178">
        <v>2.2290000000000001</v>
      </c>
      <c r="F1002" s="179"/>
      <c r="G1002" s="180"/>
      <c r="H1002" s="181"/>
      <c r="I1002" s="182"/>
      <c r="J1002" s="181"/>
      <c r="K1002" s="182"/>
      <c r="M1002" s="177" t="s">
        <v>403</v>
      </c>
      <c r="O1002" s="177"/>
      <c r="Q1002" s="167"/>
    </row>
    <row r="1003" spans="1:17">
      <c r="A1003" s="175"/>
      <c r="B1003" s="176"/>
      <c r="C1003" s="228" t="s">
        <v>404</v>
      </c>
      <c r="D1003" s="229"/>
      <c r="E1003" s="178">
        <v>3.2</v>
      </c>
      <c r="F1003" s="179"/>
      <c r="G1003" s="180"/>
      <c r="H1003" s="181"/>
      <c r="I1003" s="182"/>
      <c r="J1003" s="181"/>
      <c r="K1003" s="182"/>
      <c r="M1003" s="177" t="s">
        <v>404</v>
      </c>
      <c r="O1003" s="177"/>
      <c r="Q1003" s="167"/>
    </row>
    <row r="1004" spans="1:17">
      <c r="A1004" s="175"/>
      <c r="B1004" s="176"/>
      <c r="C1004" s="228" t="s">
        <v>405</v>
      </c>
      <c r="D1004" s="229"/>
      <c r="E1004" s="178">
        <v>6.54</v>
      </c>
      <c r="F1004" s="179"/>
      <c r="G1004" s="180"/>
      <c r="H1004" s="181"/>
      <c r="I1004" s="182"/>
      <c r="J1004" s="181"/>
      <c r="K1004" s="182"/>
      <c r="M1004" s="177" t="s">
        <v>405</v>
      </c>
      <c r="O1004" s="177"/>
      <c r="Q1004" s="167"/>
    </row>
    <row r="1005" spans="1:17">
      <c r="A1005" s="175"/>
      <c r="B1005" s="176"/>
      <c r="C1005" s="228" t="s">
        <v>406</v>
      </c>
      <c r="D1005" s="229"/>
      <c r="E1005" s="178">
        <v>1.7250000000000001</v>
      </c>
      <c r="F1005" s="179"/>
      <c r="G1005" s="180"/>
      <c r="H1005" s="181"/>
      <c r="I1005" s="182"/>
      <c r="J1005" s="181"/>
      <c r="K1005" s="182"/>
      <c r="M1005" s="177" t="s">
        <v>406</v>
      </c>
      <c r="O1005" s="177"/>
      <c r="Q1005" s="167"/>
    </row>
    <row r="1006" spans="1:17">
      <c r="A1006" s="175"/>
      <c r="B1006" s="176"/>
      <c r="C1006" s="228" t="s">
        <v>407</v>
      </c>
      <c r="D1006" s="229"/>
      <c r="E1006" s="178">
        <v>1.1459999999999999</v>
      </c>
      <c r="F1006" s="179"/>
      <c r="G1006" s="180"/>
      <c r="H1006" s="181"/>
      <c r="I1006" s="182"/>
      <c r="J1006" s="181"/>
      <c r="K1006" s="182"/>
      <c r="M1006" s="177" t="s">
        <v>407</v>
      </c>
      <c r="O1006" s="177"/>
      <c r="Q1006" s="167"/>
    </row>
    <row r="1007" spans="1:17">
      <c r="A1007" s="175"/>
      <c r="B1007" s="176"/>
      <c r="C1007" s="228" t="s">
        <v>408</v>
      </c>
      <c r="D1007" s="229"/>
      <c r="E1007" s="178">
        <v>0</v>
      </c>
      <c r="F1007" s="179"/>
      <c r="G1007" s="180"/>
      <c r="H1007" s="181"/>
      <c r="I1007" s="182"/>
      <c r="J1007" s="181"/>
      <c r="K1007" s="182"/>
      <c r="M1007" s="177" t="s">
        <v>408</v>
      </c>
      <c r="O1007" s="177"/>
      <c r="Q1007" s="167"/>
    </row>
    <row r="1008" spans="1:17">
      <c r="A1008" s="175"/>
      <c r="B1008" s="176"/>
      <c r="C1008" s="228" t="s">
        <v>409</v>
      </c>
      <c r="D1008" s="229"/>
      <c r="E1008" s="178">
        <v>4.68</v>
      </c>
      <c r="F1008" s="179"/>
      <c r="G1008" s="180"/>
      <c r="H1008" s="181"/>
      <c r="I1008" s="182"/>
      <c r="J1008" s="181"/>
      <c r="K1008" s="182"/>
      <c r="M1008" s="177" t="s">
        <v>409</v>
      </c>
      <c r="O1008" s="177"/>
      <c r="Q1008" s="167"/>
    </row>
    <row r="1009" spans="1:17">
      <c r="A1009" s="175"/>
      <c r="B1009" s="176"/>
      <c r="C1009" s="228" t="s">
        <v>410</v>
      </c>
      <c r="D1009" s="229"/>
      <c r="E1009" s="178">
        <v>0.192</v>
      </c>
      <c r="F1009" s="179"/>
      <c r="G1009" s="180"/>
      <c r="H1009" s="181"/>
      <c r="I1009" s="182"/>
      <c r="J1009" s="181"/>
      <c r="K1009" s="182"/>
      <c r="M1009" s="177" t="s">
        <v>410</v>
      </c>
      <c r="O1009" s="177"/>
      <c r="Q1009" s="167"/>
    </row>
    <row r="1010" spans="1:17">
      <c r="A1010" s="175"/>
      <c r="B1010" s="176"/>
      <c r="C1010" s="228" t="s">
        <v>411</v>
      </c>
      <c r="D1010" s="229"/>
      <c r="E1010" s="178">
        <v>1.8540000000000001</v>
      </c>
      <c r="F1010" s="179"/>
      <c r="G1010" s="180"/>
      <c r="H1010" s="181"/>
      <c r="I1010" s="182"/>
      <c r="J1010" s="181"/>
      <c r="K1010" s="182"/>
      <c r="M1010" s="177" t="s">
        <v>411</v>
      </c>
      <c r="O1010" s="177"/>
      <c r="Q1010" s="167"/>
    </row>
    <row r="1011" spans="1:17">
      <c r="A1011" s="175"/>
      <c r="B1011" s="176"/>
      <c r="C1011" s="228" t="s">
        <v>412</v>
      </c>
      <c r="D1011" s="229"/>
      <c r="E1011" s="178">
        <v>3</v>
      </c>
      <c r="F1011" s="179"/>
      <c r="G1011" s="180"/>
      <c r="H1011" s="181"/>
      <c r="I1011" s="182"/>
      <c r="J1011" s="181"/>
      <c r="K1011" s="182"/>
      <c r="M1011" s="177" t="s">
        <v>412</v>
      </c>
      <c r="O1011" s="177"/>
      <c r="Q1011" s="167"/>
    </row>
    <row r="1012" spans="1:17">
      <c r="A1012" s="175"/>
      <c r="B1012" s="176"/>
      <c r="C1012" s="228" t="s">
        <v>405</v>
      </c>
      <c r="D1012" s="229"/>
      <c r="E1012" s="178">
        <v>6.54</v>
      </c>
      <c r="F1012" s="179"/>
      <c r="G1012" s="180"/>
      <c r="H1012" s="181"/>
      <c r="I1012" s="182"/>
      <c r="J1012" s="181"/>
      <c r="K1012" s="182"/>
      <c r="M1012" s="177" t="s">
        <v>405</v>
      </c>
      <c r="O1012" s="177"/>
      <c r="Q1012" s="167"/>
    </row>
    <row r="1013" spans="1:17">
      <c r="A1013" s="175"/>
      <c r="B1013" s="176"/>
      <c r="C1013" s="228" t="s">
        <v>413</v>
      </c>
      <c r="D1013" s="229"/>
      <c r="E1013" s="178">
        <v>1.875</v>
      </c>
      <c r="F1013" s="179"/>
      <c r="G1013" s="180"/>
      <c r="H1013" s="181"/>
      <c r="I1013" s="182"/>
      <c r="J1013" s="181"/>
      <c r="K1013" s="182"/>
      <c r="M1013" s="177" t="s">
        <v>413</v>
      </c>
      <c r="O1013" s="177"/>
      <c r="Q1013" s="167"/>
    </row>
    <row r="1014" spans="1:17">
      <c r="A1014" s="175"/>
      <c r="B1014" s="176"/>
      <c r="C1014" s="228" t="s">
        <v>407</v>
      </c>
      <c r="D1014" s="229"/>
      <c r="E1014" s="178">
        <v>1.1459999999999999</v>
      </c>
      <c r="F1014" s="179"/>
      <c r="G1014" s="180"/>
      <c r="H1014" s="181"/>
      <c r="I1014" s="182"/>
      <c r="J1014" s="181"/>
      <c r="K1014" s="182"/>
      <c r="M1014" s="177" t="s">
        <v>407</v>
      </c>
      <c r="O1014" s="177"/>
      <c r="Q1014" s="167"/>
    </row>
    <row r="1015" spans="1:17">
      <c r="A1015" s="175"/>
      <c r="B1015" s="176"/>
      <c r="C1015" s="228" t="s">
        <v>414</v>
      </c>
      <c r="D1015" s="229"/>
      <c r="E1015" s="178">
        <v>0</v>
      </c>
      <c r="F1015" s="179"/>
      <c r="G1015" s="180"/>
      <c r="H1015" s="181"/>
      <c r="I1015" s="182"/>
      <c r="J1015" s="181"/>
      <c r="K1015" s="182"/>
      <c r="M1015" s="177" t="s">
        <v>414</v>
      </c>
      <c r="O1015" s="177"/>
      <c r="Q1015" s="167"/>
    </row>
    <row r="1016" spans="1:17">
      <c r="A1016" s="175"/>
      <c r="B1016" s="176"/>
      <c r="C1016" s="228" t="s">
        <v>415</v>
      </c>
      <c r="D1016" s="229"/>
      <c r="E1016" s="178">
        <v>4.3875000000000002</v>
      </c>
      <c r="F1016" s="179"/>
      <c r="G1016" s="180"/>
      <c r="H1016" s="181"/>
      <c r="I1016" s="182"/>
      <c r="J1016" s="181"/>
      <c r="K1016" s="182"/>
      <c r="M1016" s="177" t="s">
        <v>415</v>
      </c>
      <c r="O1016" s="177"/>
      <c r="Q1016" s="167"/>
    </row>
    <row r="1017" spans="1:17">
      <c r="A1017" s="175"/>
      <c r="B1017" s="176"/>
      <c r="C1017" s="228" t="s">
        <v>384</v>
      </c>
      <c r="D1017" s="229"/>
      <c r="E1017" s="178">
        <v>0.1925</v>
      </c>
      <c r="F1017" s="179"/>
      <c r="G1017" s="180"/>
      <c r="H1017" s="181"/>
      <c r="I1017" s="182"/>
      <c r="J1017" s="181"/>
      <c r="K1017" s="182"/>
      <c r="M1017" s="177" t="s">
        <v>384</v>
      </c>
      <c r="O1017" s="177"/>
      <c r="Q1017" s="167"/>
    </row>
    <row r="1018" spans="1:17">
      <c r="A1018" s="175"/>
      <c r="B1018" s="176"/>
      <c r="C1018" s="228" t="s">
        <v>411</v>
      </c>
      <c r="D1018" s="229"/>
      <c r="E1018" s="178">
        <v>1.8540000000000001</v>
      </c>
      <c r="F1018" s="179"/>
      <c r="G1018" s="180"/>
      <c r="H1018" s="181"/>
      <c r="I1018" s="182"/>
      <c r="J1018" s="181"/>
      <c r="K1018" s="182"/>
      <c r="M1018" s="177" t="s">
        <v>411</v>
      </c>
      <c r="O1018" s="177"/>
      <c r="Q1018" s="167"/>
    </row>
    <row r="1019" spans="1:17">
      <c r="A1019" s="175"/>
      <c r="B1019" s="176"/>
      <c r="C1019" s="228" t="s">
        <v>416</v>
      </c>
      <c r="D1019" s="229"/>
      <c r="E1019" s="178">
        <v>3.3</v>
      </c>
      <c r="F1019" s="179"/>
      <c r="G1019" s="180"/>
      <c r="H1019" s="181"/>
      <c r="I1019" s="182"/>
      <c r="J1019" s="181"/>
      <c r="K1019" s="182"/>
      <c r="M1019" s="177" t="s">
        <v>416</v>
      </c>
      <c r="O1019" s="177"/>
      <c r="Q1019" s="167"/>
    </row>
    <row r="1020" spans="1:17">
      <c r="A1020" s="175"/>
      <c r="B1020" s="176"/>
      <c r="C1020" s="228" t="s">
        <v>417</v>
      </c>
      <c r="D1020" s="229"/>
      <c r="E1020" s="178">
        <v>6.54</v>
      </c>
      <c r="F1020" s="179"/>
      <c r="G1020" s="180"/>
      <c r="H1020" s="181"/>
      <c r="I1020" s="182"/>
      <c r="J1020" s="181"/>
      <c r="K1020" s="182"/>
      <c r="M1020" s="177" t="s">
        <v>417</v>
      </c>
      <c r="O1020" s="177"/>
      <c r="Q1020" s="167"/>
    </row>
    <row r="1021" spans="1:17">
      <c r="A1021" s="175"/>
      <c r="B1021" s="176"/>
      <c r="C1021" s="228" t="s">
        <v>418</v>
      </c>
      <c r="D1021" s="229"/>
      <c r="E1021" s="178">
        <v>0</v>
      </c>
      <c r="F1021" s="179"/>
      <c r="G1021" s="180"/>
      <c r="H1021" s="181"/>
      <c r="I1021" s="182"/>
      <c r="J1021" s="181"/>
      <c r="K1021" s="182"/>
      <c r="M1021" s="177" t="s">
        <v>418</v>
      </c>
      <c r="O1021" s="177"/>
      <c r="Q1021" s="167"/>
    </row>
    <row r="1022" spans="1:17">
      <c r="A1022" s="175"/>
      <c r="B1022" s="176"/>
      <c r="C1022" s="228" t="s">
        <v>419</v>
      </c>
      <c r="D1022" s="229"/>
      <c r="E1022" s="178">
        <v>1.875</v>
      </c>
      <c r="F1022" s="179"/>
      <c r="G1022" s="180"/>
      <c r="H1022" s="181"/>
      <c r="I1022" s="182"/>
      <c r="J1022" s="181"/>
      <c r="K1022" s="182"/>
      <c r="M1022" s="177" t="s">
        <v>419</v>
      </c>
      <c r="O1022" s="177"/>
      <c r="Q1022" s="167"/>
    </row>
    <row r="1023" spans="1:17">
      <c r="A1023" s="175"/>
      <c r="B1023" s="176"/>
      <c r="C1023" s="228" t="s">
        <v>407</v>
      </c>
      <c r="D1023" s="229"/>
      <c r="E1023" s="178">
        <v>1.1459999999999999</v>
      </c>
      <c r="F1023" s="179"/>
      <c r="G1023" s="180"/>
      <c r="H1023" s="181"/>
      <c r="I1023" s="182"/>
      <c r="J1023" s="181"/>
      <c r="K1023" s="182"/>
      <c r="M1023" s="177" t="s">
        <v>407</v>
      </c>
      <c r="O1023" s="177"/>
      <c r="Q1023" s="167"/>
    </row>
    <row r="1024" spans="1:17">
      <c r="A1024" s="175"/>
      <c r="B1024" s="176"/>
      <c r="C1024" s="228" t="s">
        <v>420</v>
      </c>
      <c r="D1024" s="229"/>
      <c r="E1024" s="178">
        <v>0</v>
      </c>
      <c r="F1024" s="179"/>
      <c r="G1024" s="180"/>
      <c r="H1024" s="181"/>
      <c r="I1024" s="182"/>
      <c r="J1024" s="181"/>
      <c r="K1024" s="182"/>
      <c r="M1024" s="177" t="s">
        <v>420</v>
      </c>
      <c r="O1024" s="177"/>
      <c r="Q1024" s="167"/>
    </row>
    <row r="1025" spans="1:17">
      <c r="A1025" s="175"/>
      <c r="B1025" s="176"/>
      <c r="C1025" s="228" t="s">
        <v>421</v>
      </c>
      <c r="D1025" s="229"/>
      <c r="E1025" s="178">
        <v>4.4625000000000004</v>
      </c>
      <c r="F1025" s="179"/>
      <c r="G1025" s="180"/>
      <c r="H1025" s="181"/>
      <c r="I1025" s="182"/>
      <c r="J1025" s="181"/>
      <c r="K1025" s="182"/>
      <c r="M1025" s="177" t="s">
        <v>421</v>
      </c>
      <c r="O1025" s="177"/>
      <c r="Q1025" s="167"/>
    </row>
    <row r="1026" spans="1:17">
      <c r="A1026" s="175"/>
      <c r="B1026" s="176"/>
      <c r="C1026" s="228" t="s">
        <v>384</v>
      </c>
      <c r="D1026" s="229"/>
      <c r="E1026" s="178">
        <v>0.1925</v>
      </c>
      <c r="F1026" s="179"/>
      <c r="G1026" s="180"/>
      <c r="H1026" s="181"/>
      <c r="I1026" s="182"/>
      <c r="J1026" s="181"/>
      <c r="K1026" s="182"/>
      <c r="M1026" s="177" t="s">
        <v>384</v>
      </c>
      <c r="O1026" s="177"/>
      <c r="Q1026" s="167"/>
    </row>
    <row r="1027" spans="1:17">
      <c r="A1027" s="175"/>
      <c r="B1027" s="176"/>
      <c r="C1027" s="228" t="s">
        <v>411</v>
      </c>
      <c r="D1027" s="229"/>
      <c r="E1027" s="178">
        <v>1.8540000000000001</v>
      </c>
      <c r="F1027" s="179"/>
      <c r="G1027" s="180"/>
      <c r="H1027" s="181"/>
      <c r="I1027" s="182"/>
      <c r="J1027" s="181"/>
      <c r="K1027" s="182"/>
      <c r="M1027" s="177" t="s">
        <v>411</v>
      </c>
      <c r="O1027" s="177"/>
      <c r="Q1027" s="167"/>
    </row>
    <row r="1028" spans="1:17">
      <c r="A1028" s="175"/>
      <c r="B1028" s="176"/>
      <c r="C1028" s="228" t="s">
        <v>422</v>
      </c>
      <c r="D1028" s="229"/>
      <c r="E1028" s="178">
        <v>3.15</v>
      </c>
      <c r="F1028" s="179"/>
      <c r="G1028" s="180"/>
      <c r="H1028" s="181"/>
      <c r="I1028" s="182"/>
      <c r="J1028" s="181"/>
      <c r="K1028" s="182"/>
      <c r="M1028" s="177" t="s">
        <v>422</v>
      </c>
      <c r="O1028" s="177"/>
      <c r="Q1028" s="167"/>
    </row>
    <row r="1029" spans="1:17">
      <c r="A1029" s="175"/>
      <c r="B1029" s="176"/>
      <c r="C1029" s="228" t="s">
        <v>417</v>
      </c>
      <c r="D1029" s="229"/>
      <c r="E1029" s="178">
        <v>6.54</v>
      </c>
      <c r="F1029" s="179"/>
      <c r="G1029" s="180"/>
      <c r="H1029" s="181"/>
      <c r="I1029" s="182"/>
      <c r="J1029" s="181"/>
      <c r="K1029" s="182"/>
      <c r="M1029" s="177" t="s">
        <v>417</v>
      </c>
      <c r="O1029" s="177"/>
      <c r="Q1029" s="167"/>
    </row>
    <row r="1030" spans="1:17">
      <c r="A1030" s="175"/>
      <c r="B1030" s="176"/>
      <c r="C1030" s="228" t="s">
        <v>423</v>
      </c>
      <c r="D1030" s="229"/>
      <c r="E1030" s="178">
        <v>1.875</v>
      </c>
      <c r="F1030" s="179"/>
      <c r="G1030" s="180"/>
      <c r="H1030" s="181"/>
      <c r="I1030" s="182"/>
      <c r="J1030" s="181"/>
      <c r="K1030" s="182"/>
      <c r="M1030" s="177" t="s">
        <v>423</v>
      </c>
      <c r="O1030" s="177"/>
      <c r="Q1030" s="167"/>
    </row>
    <row r="1031" spans="1:17">
      <c r="A1031" s="175"/>
      <c r="B1031" s="176"/>
      <c r="C1031" s="228" t="s">
        <v>424</v>
      </c>
      <c r="D1031" s="229"/>
      <c r="E1031" s="178">
        <v>1.1459999999999999</v>
      </c>
      <c r="F1031" s="179"/>
      <c r="G1031" s="180"/>
      <c r="H1031" s="181"/>
      <c r="I1031" s="182"/>
      <c r="J1031" s="181"/>
      <c r="K1031" s="182"/>
      <c r="M1031" s="177" t="s">
        <v>424</v>
      </c>
      <c r="O1031" s="177"/>
      <c r="Q1031" s="167"/>
    </row>
    <row r="1032" spans="1:17">
      <c r="A1032" s="175"/>
      <c r="B1032" s="176"/>
      <c r="C1032" s="228" t="s">
        <v>425</v>
      </c>
      <c r="D1032" s="229"/>
      <c r="E1032" s="178">
        <v>0</v>
      </c>
      <c r="F1032" s="179"/>
      <c r="G1032" s="180"/>
      <c r="H1032" s="181"/>
      <c r="I1032" s="182"/>
      <c r="J1032" s="181"/>
      <c r="K1032" s="182"/>
      <c r="M1032" s="177" t="s">
        <v>425</v>
      </c>
      <c r="O1032" s="177"/>
      <c r="Q1032" s="167"/>
    </row>
    <row r="1033" spans="1:17">
      <c r="A1033" s="175"/>
      <c r="B1033" s="176"/>
      <c r="C1033" s="228" t="s">
        <v>426</v>
      </c>
      <c r="D1033" s="229"/>
      <c r="E1033" s="178">
        <v>4.6875</v>
      </c>
      <c r="F1033" s="179"/>
      <c r="G1033" s="180"/>
      <c r="H1033" s="181"/>
      <c r="I1033" s="182"/>
      <c r="J1033" s="181"/>
      <c r="K1033" s="182"/>
      <c r="M1033" s="177" t="s">
        <v>426</v>
      </c>
      <c r="O1033" s="177"/>
      <c r="Q1033" s="167"/>
    </row>
    <row r="1034" spans="1:17">
      <c r="A1034" s="175"/>
      <c r="B1034" s="176"/>
      <c r="C1034" s="228" t="s">
        <v>384</v>
      </c>
      <c r="D1034" s="229"/>
      <c r="E1034" s="178">
        <v>0.1925</v>
      </c>
      <c r="F1034" s="179"/>
      <c r="G1034" s="180"/>
      <c r="H1034" s="181"/>
      <c r="I1034" s="182"/>
      <c r="J1034" s="181"/>
      <c r="K1034" s="182"/>
      <c r="M1034" s="177" t="s">
        <v>384</v>
      </c>
      <c r="O1034" s="177"/>
      <c r="Q1034" s="167"/>
    </row>
    <row r="1035" spans="1:17">
      <c r="A1035" s="175"/>
      <c r="B1035" s="176"/>
      <c r="C1035" s="228" t="s">
        <v>411</v>
      </c>
      <c r="D1035" s="229"/>
      <c r="E1035" s="178">
        <v>1.8540000000000001</v>
      </c>
      <c r="F1035" s="179"/>
      <c r="G1035" s="180"/>
      <c r="H1035" s="181"/>
      <c r="I1035" s="182"/>
      <c r="J1035" s="181"/>
      <c r="K1035" s="182"/>
      <c r="M1035" s="177" t="s">
        <v>411</v>
      </c>
      <c r="O1035" s="177"/>
      <c r="Q1035" s="167"/>
    </row>
    <row r="1036" spans="1:17">
      <c r="A1036" s="175"/>
      <c r="B1036" s="176"/>
      <c r="C1036" s="228" t="s">
        <v>427</v>
      </c>
      <c r="D1036" s="229"/>
      <c r="E1036" s="178">
        <v>2.85</v>
      </c>
      <c r="F1036" s="179"/>
      <c r="G1036" s="180"/>
      <c r="H1036" s="181"/>
      <c r="I1036" s="182"/>
      <c r="J1036" s="181"/>
      <c r="K1036" s="182"/>
      <c r="M1036" s="177" t="s">
        <v>427</v>
      </c>
      <c r="O1036" s="177"/>
      <c r="Q1036" s="167"/>
    </row>
    <row r="1037" spans="1:17">
      <c r="A1037" s="175"/>
      <c r="B1037" s="176"/>
      <c r="C1037" s="228" t="s">
        <v>405</v>
      </c>
      <c r="D1037" s="229"/>
      <c r="E1037" s="178">
        <v>6.54</v>
      </c>
      <c r="F1037" s="179"/>
      <c r="G1037" s="180"/>
      <c r="H1037" s="181"/>
      <c r="I1037" s="182"/>
      <c r="J1037" s="181"/>
      <c r="K1037" s="182"/>
      <c r="M1037" s="177" t="s">
        <v>405</v>
      </c>
      <c r="O1037" s="177"/>
      <c r="Q1037" s="167"/>
    </row>
    <row r="1038" spans="1:17">
      <c r="A1038" s="175"/>
      <c r="B1038" s="176"/>
      <c r="C1038" s="228" t="s">
        <v>428</v>
      </c>
      <c r="D1038" s="229"/>
      <c r="E1038" s="178">
        <v>3.0209999999999999</v>
      </c>
      <c r="F1038" s="179"/>
      <c r="G1038" s="180"/>
      <c r="H1038" s="181"/>
      <c r="I1038" s="182"/>
      <c r="J1038" s="181"/>
      <c r="K1038" s="182"/>
      <c r="M1038" s="177" t="s">
        <v>428</v>
      </c>
      <c r="O1038" s="177"/>
      <c r="Q1038" s="167"/>
    </row>
    <row r="1039" spans="1:17">
      <c r="A1039" s="175"/>
      <c r="B1039" s="176"/>
      <c r="C1039" s="228" t="s">
        <v>429</v>
      </c>
      <c r="D1039" s="229"/>
      <c r="E1039" s="178">
        <v>0</v>
      </c>
      <c r="F1039" s="179"/>
      <c r="G1039" s="180"/>
      <c r="H1039" s="181"/>
      <c r="I1039" s="182"/>
      <c r="J1039" s="181"/>
      <c r="K1039" s="182"/>
      <c r="M1039" s="177" t="s">
        <v>429</v>
      </c>
      <c r="O1039" s="177"/>
      <c r="Q1039" s="167"/>
    </row>
    <row r="1040" spans="1:17">
      <c r="A1040" s="175"/>
      <c r="B1040" s="176"/>
      <c r="C1040" s="228" t="s">
        <v>430</v>
      </c>
      <c r="D1040" s="229"/>
      <c r="E1040" s="178">
        <v>4.8600000000000003</v>
      </c>
      <c r="F1040" s="179"/>
      <c r="G1040" s="180"/>
      <c r="H1040" s="181"/>
      <c r="I1040" s="182"/>
      <c r="J1040" s="181"/>
      <c r="K1040" s="182"/>
      <c r="M1040" s="177" t="s">
        <v>430</v>
      </c>
      <c r="O1040" s="177"/>
      <c r="Q1040" s="167"/>
    </row>
    <row r="1041" spans="1:82">
      <c r="A1041" s="175"/>
      <c r="B1041" s="176"/>
      <c r="C1041" s="228" t="s">
        <v>431</v>
      </c>
      <c r="D1041" s="229"/>
      <c r="E1041" s="178">
        <v>0.192</v>
      </c>
      <c r="F1041" s="179"/>
      <c r="G1041" s="180"/>
      <c r="H1041" s="181"/>
      <c r="I1041" s="182"/>
      <c r="J1041" s="181"/>
      <c r="K1041" s="182"/>
      <c r="M1041" s="177" t="s">
        <v>431</v>
      </c>
      <c r="O1041" s="177"/>
      <c r="Q1041" s="167"/>
    </row>
    <row r="1042" spans="1:82">
      <c r="A1042" s="175"/>
      <c r="B1042" s="176"/>
      <c r="C1042" s="228" t="s">
        <v>432</v>
      </c>
      <c r="D1042" s="229"/>
      <c r="E1042" s="178">
        <v>1.8540000000000001</v>
      </c>
      <c r="F1042" s="179"/>
      <c r="G1042" s="180"/>
      <c r="H1042" s="181"/>
      <c r="I1042" s="182"/>
      <c r="J1042" s="181"/>
      <c r="K1042" s="182"/>
      <c r="M1042" s="177" t="s">
        <v>432</v>
      </c>
      <c r="O1042" s="177"/>
      <c r="Q1042" s="167"/>
    </row>
    <row r="1043" spans="1:82">
      <c r="A1043" s="175"/>
      <c r="B1043" s="176"/>
      <c r="C1043" s="228" t="s">
        <v>433</v>
      </c>
      <c r="D1043" s="229"/>
      <c r="E1043" s="178">
        <v>2.9175</v>
      </c>
      <c r="F1043" s="179"/>
      <c r="G1043" s="180"/>
      <c r="H1043" s="181"/>
      <c r="I1043" s="182"/>
      <c r="J1043" s="181"/>
      <c r="K1043" s="182"/>
      <c r="M1043" s="177" t="s">
        <v>433</v>
      </c>
      <c r="O1043" s="177"/>
      <c r="Q1043" s="167"/>
    </row>
    <row r="1044" spans="1:82">
      <c r="A1044" s="175"/>
      <c r="B1044" s="176"/>
      <c r="C1044" s="228" t="s">
        <v>399</v>
      </c>
      <c r="D1044" s="229"/>
      <c r="E1044" s="178">
        <v>6.78</v>
      </c>
      <c r="F1044" s="179"/>
      <c r="G1044" s="180"/>
      <c r="H1044" s="181"/>
      <c r="I1044" s="182"/>
      <c r="J1044" s="181"/>
      <c r="K1044" s="182"/>
      <c r="M1044" s="177" t="s">
        <v>399</v>
      </c>
      <c r="O1044" s="177"/>
      <c r="Q1044" s="167"/>
    </row>
    <row r="1045" spans="1:82">
      <c r="A1045" s="175"/>
      <c r="B1045" s="176"/>
      <c r="C1045" s="228" t="s">
        <v>434</v>
      </c>
      <c r="D1045" s="229"/>
      <c r="E1045" s="178">
        <v>3.0209999999999999</v>
      </c>
      <c r="F1045" s="179"/>
      <c r="G1045" s="180"/>
      <c r="H1045" s="181"/>
      <c r="I1045" s="182"/>
      <c r="J1045" s="181"/>
      <c r="K1045" s="182"/>
      <c r="M1045" s="177" t="s">
        <v>434</v>
      </c>
      <c r="O1045" s="177"/>
      <c r="Q1045" s="167"/>
    </row>
    <row r="1046" spans="1:82">
      <c r="A1046" s="175"/>
      <c r="B1046" s="176"/>
      <c r="C1046" s="228" t="s">
        <v>435</v>
      </c>
      <c r="D1046" s="229"/>
      <c r="E1046" s="178">
        <v>0</v>
      </c>
      <c r="F1046" s="179"/>
      <c r="G1046" s="180"/>
      <c r="H1046" s="181"/>
      <c r="I1046" s="182"/>
      <c r="J1046" s="181"/>
      <c r="K1046" s="182"/>
      <c r="M1046" s="177" t="s">
        <v>435</v>
      </c>
      <c r="O1046" s="177"/>
      <c r="Q1046" s="167"/>
    </row>
    <row r="1047" spans="1:82">
      <c r="A1047" s="175"/>
      <c r="B1047" s="176"/>
      <c r="C1047" s="228" t="s">
        <v>436</v>
      </c>
      <c r="D1047" s="229"/>
      <c r="E1047" s="178">
        <v>4.8825000000000003</v>
      </c>
      <c r="F1047" s="179"/>
      <c r="G1047" s="180"/>
      <c r="H1047" s="181"/>
      <c r="I1047" s="182"/>
      <c r="J1047" s="181"/>
      <c r="K1047" s="182"/>
      <c r="M1047" s="177" t="s">
        <v>436</v>
      </c>
      <c r="O1047" s="177"/>
      <c r="Q1047" s="167"/>
    </row>
    <row r="1048" spans="1:82">
      <c r="A1048" s="175"/>
      <c r="B1048" s="176"/>
      <c r="C1048" s="228" t="s">
        <v>384</v>
      </c>
      <c r="D1048" s="229"/>
      <c r="E1048" s="178">
        <v>0.1925</v>
      </c>
      <c r="F1048" s="179"/>
      <c r="G1048" s="180"/>
      <c r="H1048" s="181"/>
      <c r="I1048" s="182"/>
      <c r="J1048" s="181"/>
      <c r="K1048" s="182"/>
      <c r="M1048" s="177" t="s">
        <v>384</v>
      </c>
      <c r="O1048" s="177"/>
      <c r="Q1048" s="167"/>
    </row>
    <row r="1049" spans="1:82">
      <c r="A1049" s="175"/>
      <c r="B1049" s="176"/>
      <c r="C1049" s="228" t="s">
        <v>437</v>
      </c>
      <c r="D1049" s="229"/>
      <c r="E1049" s="178">
        <v>1.8540000000000001</v>
      </c>
      <c r="F1049" s="179"/>
      <c r="G1049" s="180"/>
      <c r="H1049" s="181"/>
      <c r="I1049" s="182"/>
      <c r="J1049" s="181"/>
      <c r="K1049" s="182"/>
      <c r="M1049" s="177" t="s">
        <v>437</v>
      </c>
      <c r="O1049" s="177"/>
      <c r="Q1049" s="167"/>
    </row>
    <row r="1050" spans="1:82">
      <c r="A1050" s="175"/>
      <c r="B1050" s="176"/>
      <c r="C1050" s="228" t="s">
        <v>438</v>
      </c>
      <c r="D1050" s="229"/>
      <c r="E1050" s="178">
        <v>2.7749999999999999</v>
      </c>
      <c r="F1050" s="179"/>
      <c r="G1050" s="180"/>
      <c r="H1050" s="181"/>
      <c r="I1050" s="182"/>
      <c r="J1050" s="181"/>
      <c r="K1050" s="182"/>
      <c r="M1050" s="177" t="s">
        <v>438</v>
      </c>
      <c r="O1050" s="177"/>
      <c r="Q1050" s="167"/>
    </row>
    <row r="1051" spans="1:82">
      <c r="A1051" s="175"/>
      <c r="B1051" s="176"/>
      <c r="C1051" s="228" t="s">
        <v>417</v>
      </c>
      <c r="D1051" s="229"/>
      <c r="E1051" s="178">
        <v>6.54</v>
      </c>
      <c r="F1051" s="179"/>
      <c r="G1051" s="180"/>
      <c r="H1051" s="181"/>
      <c r="I1051" s="182"/>
      <c r="J1051" s="181"/>
      <c r="K1051" s="182"/>
      <c r="M1051" s="177" t="s">
        <v>417</v>
      </c>
      <c r="O1051" s="177"/>
      <c r="Q1051" s="167"/>
    </row>
    <row r="1052" spans="1:82">
      <c r="A1052" s="175"/>
      <c r="B1052" s="176"/>
      <c r="C1052" s="228" t="s">
        <v>439</v>
      </c>
      <c r="D1052" s="229"/>
      <c r="E1052" s="178">
        <v>3.0209999999999999</v>
      </c>
      <c r="F1052" s="179"/>
      <c r="G1052" s="180"/>
      <c r="H1052" s="181"/>
      <c r="I1052" s="182"/>
      <c r="J1052" s="181"/>
      <c r="K1052" s="182"/>
      <c r="M1052" s="177" t="s">
        <v>439</v>
      </c>
      <c r="O1052" s="177"/>
      <c r="Q1052" s="167"/>
    </row>
    <row r="1053" spans="1:82">
      <c r="A1053" s="175"/>
      <c r="B1053" s="176"/>
      <c r="C1053" s="228" t="s">
        <v>440</v>
      </c>
      <c r="D1053" s="229"/>
      <c r="E1053" s="178">
        <v>0</v>
      </c>
      <c r="F1053" s="179"/>
      <c r="G1053" s="180"/>
      <c r="H1053" s="181"/>
      <c r="I1053" s="182"/>
      <c r="J1053" s="181"/>
      <c r="K1053" s="182"/>
      <c r="M1053" s="177" t="s">
        <v>440</v>
      </c>
      <c r="O1053" s="177"/>
      <c r="Q1053" s="167"/>
    </row>
    <row r="1054" spans="1:82">
      <c r="A1054" s="175"/>
      <c r="B1054" s="176"/>
      <c r="C1054" s="228" t="s">
        <v>441</v>
      </c>
      <c r="D1054" s="229"/>
      <c r="E1054" s="178">
        <v>1043.1795999999999</v>
      </c>
      <c r="F1054" s="179"/>
      <c r="G1054" s="180"/>
      <c r="H1054" s="181"/>
      <c r="I1054" s="182"/>
      <c r="J1054" s="181"/>
      <c r="K1054" s="182"/>
      <c r="M1054" s="177" t="s">
        <v>441</v>
      </c>
      <c r="O1054" s="177"/>
      <c r="Q1054" s="167"/>
    </row>
    <row r="1055" spans="1:82" ht="22.5">
      <c r="A1055" s="168">
        <v>97</v>
      </c>
      <c r="B1055" s="169" t="s">
        <v>1024</v>
      </c>
      <c r="C1055" s="170" t="s">
        <v>1025</v>
      </c>
      <c r="D1055" s="171" t="s">
        <v>106</v>
      </c>
      <c r="E1055" s="172">
        <v>380.6</v>
      </c>
      <c r="F1055" s="207"/>
      <c r="G1055" s="173">
        <f>E1055*F1055</f>
        <v>0</v>
      </c>
      <c r="H1055" s="174">
        <v>3.5799999999999998E-3</v>
      </c>
      <c r="I1055" s="174">
        <f>E1055*H1055</f>
        <v>1.3625480000000001</v>
      </c>
      <c r="J1055" s="174">
        <v>0</v>
      </c>
      <c r="K1055" s="174">
        <f>E1055*J1055</f>
        <v>0</v>
      </c>
      <c r="Q1055" s="167">
        <v>2</v>
      </c>
      <c r="AA1055" s="144">
        <v>1</v>
      </c>
      <c r="AB1055" s="144">
        <v>7</v>
      </c>
      <c r="AC1055" s="144">
        <v>7</v>
      </c>
      <c r="BB1055" s="144">
        <v>2</v>
      </c>
      <c r="BC1055" s="144">
        <f>IF(BB1055=1,G1055,0)</f>
        <v>0</v>
      </c>
      <c r="BD1055" s="144">
        <f>IF(BB1055=2,G1055,0)</f>
        <v>0</v>
      </c>
      <c r="BE1055" s="144">
        <f>IF(BB1055=3,G1055,0)</f>
        <v>0</v>
      </c>
      <c r="BF1055" s="144">
        <f>IF(BB1055=4,G1055,0)</f>
        <v>0</v>
      </c>
      <c r="BG1055" s="144">
        <f>IF(BB1055=5,G1055,0)</f>
        <v>0</v>
      </c>
      <c r="CA1055" s="144">
        <v>1</v>
      </c>
      <c r="CB1055" s="144">
        <v>7</v>
      </c>
      <c r="CC1055" s="167"/>
      <c r="CD1055" s="167"/>
    </row>
    <row r="1056" spans="1:82">
      <c r="A1056" s="175"/>
      <c r="B1056" s="176"/>
      <c r="C1056" s="228" t="s">
        <v>1026</v>
      </c>
      <c r="D1056" s="229"/>
      <c r="E1056" s="178">
        <v>0</v>
      </c>
      <c r="F1056" s="179"/>
      <c r="G1056" s="180"/>
      <c r="H1056" s="181"/>
      <c r="I1056" s="182"/>
      <c r="J1056" s="181"/>
      <c r="K1056" s="182"/>
      <c r="M1056" s="177" t="s">
        <v>1026</v>
      </c>
      <c r="O1056" s="177"/>
      <c r="Q1056" s="167"/>
    </row>
    <row r="1057" spans="1:82">
      <c r="A1057" s="175"/>
      <c r="B1057" s="176"/>
      <c r="C1057" s="228" t="s">
        <v>1016</v>
      </c>
      <c r="D1057" s="229"/>
      <c r="E1057" s="178">
        <v>0</v>
      </c>
      <c r="F1057" s="179"/>
      <c r="G1057" s="180"/>
      <c r="H1057" s="181"/>
      <c r="I1057" s="182"/>
      <c r="J1057" s="181"/>
      <c r="K1057" s="182"/>
      <c r="M1057" s="177" t="s">
        <v>1016</v>
      </c>
      <c r="O1057" s="177"/>
      <c r="Q1057" s="167"/>
    </row>
    <row r="1058" spans="1:82">
      <c r="A1058" s="175"/>
      <c r="B1058" s="176"/>
      <c r="C1058" s="228" t="s">
        <v>1017</v>
      </c>
      <c r="D1058" s="229"/>
      <c r="E1058" s="178">
        <v>28.35</v>
      </c>
      <c r="F1058" s="179"/>
      <c r="G1058" s="180"/>
      <c r="H1058" s="181"/>
      <c r="I1058" s="182"/>
      <c r="J1058" s="181"/>
      <c r="K1058" s="182"/>
      <c r="M1058" s="177" t="s">
        <v>1017</v>
      </c>
      <c r="O1058" s="177"/>
      <c r="Q1058" s="167"/>
    </row>
    <row r="1059" spans="1:82">
      <c r="A1059" s="175"/>
      <c r="B1059" s="176"/>
      <c r="C1059" s="228" t="s">
        <v>1018</v>
      </c>
      <c r="D1059" s="229"/>
      <c r="E1059" s="178">
        <v>13.9</v>
      </c>
      <c r="F1059" s="179"/>
      <c r="G1059" s="180"/>
      <c r="H1059" s="181"/>
      <c r="I1059" s="182"/>
      <c r="J1059" s="181"/>
      <c r="K1059" s="182"/>
      <c r="M1059" s="177" t="s">
        <v>1018</v>
      </c>
      <c r="O1059" s="177"/>
      <c r="Q1059" s="167"/>
    </row>
    <row r="1060" spans="1:82">
      <c r="A1060" s="175"/>
      <c r="B1060" s="176"/>
      <c r="C1060" s="228" t="s">
        <v>1019</v>
      </c>
      <c r="D1060" s="229"/>
      <c r="E1060" s="178">
        <v>19.11</v>
      </c>
      <c r="F1060" s="179"/>
      <c r="G1060" s="180"/>
      <c r="H1060" s="181"/>
      <c r="I1060" s="182"/>
      <c r="J1060" s="181"/>
      <c r="K1060" s="182"/>
      <c r="M1060" s="177" t="s">
        <v>1019</v>
      </c>
      <c r="O1060" s="177"/>
      <c r="Q1060" s="167"/>
    </row>
    <row r="1061" spans="1:82">
      <c r="A1061" s="175"/>
      <c r="B1061" s="176"/>
      <c r="C1061" s="228" t="s">
        <v>1020</v>
      </c>
      <c r="D1061" s="229"/>
      <c r="E1061" s="178">
        <v>14.76</v>
      </c>
      <c r="F1061" s="179"/>
      <c r="G1061" s="180"/>
      <c r="H1061" s="181"/>
      <c r="I1061" s="182"/>
      <c r="J1061" s="181"/>
      <c r="K1061" s="182"/>
      <c r="M1061" s="177" t="s">
        <v>1020</v>
      </c>
      <c r="O1061" s="177"/>
      <c r="Q1061" s="167"/>
    </row>
    <row r="1062" spans="1:82">
      <c r="A1062" s="175"/>
      <c r="B1062" s="176"/>
      <c r="C1062" s="228" t="s">
        <v>1027</v>
      </c>
      <c r="D1062" s="229"/>
      <c r="E1062" s="178">
        <v>304.48</v>
      </c>
      <c r="F1062" s="179"/>
      <c r="G1062" s="180"/>
      <c r="H1062" s="181"/>
      <c r="I1062" s="182"/>
      <c r="J1062" s="181"/>
      <c r="K1062" s="182"/>
      <c r="M1062" s="177" t="s">
        <v>1027</v>
      </c>
      <c r="O1062" s="177"/>
      <c r="Q1062" s="167"/>
    </row>
    <row r="1063" spans="1:82">
      <c r="A1063" s="168">
        <v>98</v>
      </c>
      <c r="B1063" s="169" t="s">
        <v>1028</v>
      </c>
      <c r="C1063" s="170" t="s">
        <v>1029</v>
      </c>
      <c r="D1063" s="171" t="s">
        <v>191</v>
      </c>
      <c r="E1063" s="172">
        <v>982.52499999999998</v>
      </c>
      <c r="F1063" s="207"/>
      <c r="G1063" s="173">
        <f>E1063*F1063</f>
        <v>0</v>
      </c>
      <c r="H1063" s="174">
        <v>2.9E-4</v>
      </c>
      <c r="I1063" s="174">
        <f>E1063*H1063</f>
        <v>0.28493225</v>
      </c>
      <c r="J1063" s="174">
        <v>0</v>
      </c>
      <c r="K1063" s="174">
        <f>E1063*J1063</f>
        <v>0</v>
      </c>
      <c r="Q1063" s="167">
        <v>2</v>
      </c>
      <c r="AA1063" s="144">
        <v>1</v>
      </c>
      <c r="AB1063" s="144">
        <v>7</v>
      </c>
      <c r="AC1063" s="144">
        <v>7</v>
      </c>
      <c r="BB1063" s="144">
        <v>2</v>
      </c>
      <c r="BC1063" s="144">
        <f>IF(BB1063=1,G1063,0)</f>
        <v>0</v>
      </c>
      <c r="BD1063" s="144">
        <f>IF(BB1063=2,G1063,0)</f>
        <v>0</v>
      </c>
      <c r="BE1063" s="144">
        <f>IF(BB1063=3,G1063,0)</f>
        <v>0</v>
      </c>
      <c r="BF1063" s="144">
        <f>IF(BB1063=4,G1063,0)</f>
        <v>0</v>
      </c>
      <c r="BG1063" s="144">
        <f>IF(BB1063=5,G1063,0)</f>
        <v>0</v>
      </c>
      <c r="CA1063" s="144">
        <v>1</v>
      </c>
      <c r="CB1063" s="144">
        <v>7</v>
      </c>
      <c r="CC1063" s="167"/>
      <c r="CD1063" s="167"/>
    </row>
    <row r="1064" spans="1:82">
      <c r="A1064" s="175"/>
      <c r="B1064" s="176"/>
      <c r="C1064" s="228" t="s">
        <v>1030</v>
      </c>
      <c r="D1064" s="229"/>
      <c r="E1064" s="178">
        <v>0</v>
      </c>
      <c r="F1064" s="179"/>
      <c r="G1064" s="180"/>
      <c r="H1064" s="181"/>
      <c r="I1064" s="182"/>
      <c r="J1064" s="181"/>
      <c r="K1064" s="182"/>
      <c r="M1064" s="177" t="s">
        <v>1030</v>
      </c>
      <c r="O1064" s="177"/>
      <c r="Q1064" s="167"/>
    </row>
    <row r="1065" spans="1:82">
      <c r="A1065" s="175"/>
      <c r="B1065" s="176"/>
      <c r="C1065" s="228" t="s">
        <v>1031</v>
      </c>
      <c r="D1065" s="229"/>
      <c r="E1065" s="178">
        <v>10.31</v>
      </c>
      <c r="F1065" s="179"/>
      <c r="G1065" s="180"/>
      <c r="H1065" s="181"/>
      <c r="I1065" s="182"/>
      <c r="J1065" s="181"/>
      <c r="K1065" s="182"/>
      <c r="M1065" s="177" t="s">
        <v>1031</v>
      </c>
      <c r="O1065" s="177"/>
      <c r="Q1065" s="167"/>
    </row>
    <row r="1066" spans="1:82">
      <c r="A1066" s="175"/>
      <c r="B1066" s="176"/>
      <c r="C1066" s="228" t="s">
        <v>1032</v>
      </c>
      <c r="D1066" s="229"/>
      <c r="E1066" s="178">
        <v>10.38</v>
      </c>
      <c r="F1066" s="179"/>
      <c r="G1066" s="180"/>
      <c r="H1066" s="181"/>
      <c r="I1066" s="182"/>
      <c r="J1066" s="181"/>
      <c r="K1066" s="182"/>
      <c r="M1066" s="177" t="s">
        <v>1032</v>
      </c>
      <c r="O1066" s="177"/>
      <c r="Q1066" s="167"/>
    </row>
    <row r="1067" spans="1:82">
      <c r="A1067" s="175"/>
      <c r="B1067" s="176"/>
      <c r="C1067" s="228" t="s">
        <v>1033</v>
      </c>
      <c r="D1067" s="229"/>
      <c r="E1067" s="178">
        <v>10.23</v>
      </c>
      <c r="F1067" s="179"/>
      <c r="G1067" s="180"/>
      <c r="H1067" s="181"/>
      <c r="I1067" s="182"/>
      <c r="J1067" s="181"/>
      <c r="K1067" s="182"/>
      <c r="M1067" s="177" t="s">
        <v>1033</v>
      </c>
      <c r="O1067" s="177"/>
      <c r="Q1067" s="167"/>
    </row>
    <row r="1068" spans="1:82">
      <c r="A1068" s="175"/>
      <c r="B1068" s="176"/>
      <c r="C1068" s="228" t="s">
        <v>1034</v>
      </c>
      <c r="D1068" s="229"/>
      <c r="E1068" s="178">
        <v>10.33</v>
      </c>
      <c r="F1068" s="179"/>
      <c r="G1068" s="180"/>
      <c r="H1068" s="181"/>
      <c r="I1068" s="182"/>
      <c r="J1068" s="181"/>
      <c r="K1068" s="182"/>
      <c r="M1068" s="177" t="s">
        <v>1034</v>
      </c>
      <c r="O1068" s="177"/>
      <c r="Q1068" s="167"/>
    </row>
    <row r="1069" spans="1:82">
      <c r="A1069" s="175"/>
      <c r="B1069" s="176"/>
      <c r="C1069" s="228" t="s">
        <v>1035</v>
      </c>
      <c r="D1069" s="229"/>
      <c r="E1069" s="178">
        <v>10.33</v>
      </c>
      <c r="F1069" s="179"/>
      <c r="G1069" s="180"/>
      <c r="H1069" s="181"/>
      <c r="I1069" s="182"/>
      <c r="J1069" s="181"/>
      <c r="K1069" s="182"/>
      <c r="M1069" s="177" t="s">
        <v>1035</v>
      </c>
      <c r="O1069" s="177"/>
      <c r="Q1069" s="167"/>
    </row>
    <row r="1070" spans="1:82">
      <c r="A1070" s="175"/>
      <c r="B1070" s="176"/>
      <c r="C1070" s="228" t="s">
        <v>1036</v>
      </c>
      <c r="D1070" s="229"/>
      <c r="E1070" s="178">
        <v>10.33</v>
      </c>
      <c r="F1070" s="179"/>
      <c r="G1070" s="180"/>
      <c r="H1070" s="181"/>
      <c r="I1070" s="182"/>
      <c r="J1070" s="181"/>
      <c r="K1070" s="182"/>
      <c r="M1070" s="177" t="s">
        <v>1036</v>
      </c>
      <c r="O1070" s="177"/>
      <c r="Q1070" s="167"/>
    </row>
    <row r="1071" spans="1:82">
      <c r="A1071" s="175"/>
      <c r="B1071" s="176"/>
      <c r="C1071" s="228" t="s">
        <v>1037</v>
      </c>
      <c r="D1071" s="229"/>
      <c r="E1071" s="178">
        <v>10.15</v>
      </c>
      <c r="F1071" s="179"/>
      <c r="G1071" s="180"/>
      <c r="H1071" s="181"/>
      <c r="I1071" s="182"/>
      <c r="J1071" s="181"/>
      <c r="K1071" s="182"/>
      <c r="M1071" s="177" t="s">
        <v>1037</v>
      </c>
      <c r="O1071" s="177"/>
      <c r="Q1071" s="167"/>
    </row>
    <row r="1072" spans="1:82">
      <c r="A1072" s="175"/>
      <c r="B1072" s="176"/>
      <c r="C1072" s="228" t="s">
        <v>1038</v>
      </c>
      <c r="D1072" s="229"/>
      <c r="E1072" s="178">
        <v>10.09</v>
      </c>
      <c r="F1072" s="179"/>
      <c r="G1072" s="180"/>
      <c r="H1072" s="181"/>
      <c r="I1072" s="182"/>
      <c r="J1072" s="181"/>
      <c r="K1072" s="182"/>
      <c r="M1072" s="177" t="s">
        <v>1038</v>
      </c>
      <c r="O1072" s="177"/>
      <c r="Q1072" s="167"/>
    </row>
    <row r="1073" spans="1:82">
      <c r="A1073" s="175"/>
      <c r="B1073" s="176"/>
      <c r="C1073" s="228" t="s">
        <v>1039</v>
      </c>
      <c r="D1073" s="229"/>
      <c r="E1073" s="178">
        <v>10.435</v>
      </c>
      <c r="F1073" s="179"/>
      <c r="G1073" s="180"/>
      <c r="H1073" s="181"/>
      <c r="I1073" s="182"/>
      <c r="J1073" s="181"/>
      <c r="K1073" s="182"/>
      <c r="M1073" s="177" t="s">
        <v>1039</v>
      </c>
      <c r="O1073" s="177"/>
      <c r="Q1073" s="167"/>
    </row>
    <row r="1074" spans="1:82">
      <c r="A1074" s="175"/>
      <c r="B1074" s="176"/>
      <c r="C1074" s="228" t="s">
        <v>1040</v>
      </c>
      <c r="D1074" s="229"/>
      <c r="E1074" s="178">
        <v>10.53</v>
      </c>
      <c r="F1074" s="179"/>
      <c r="G1074" s="180"/>
      <c r="H1074" s="181"/>
      <c r="I1074" s="182"/>
      <c r="J1074" s="181"/>
      <c r="K1074" s="182"/>
      <c r="M1074" s="177" t="s">
        <v>1040</v>
      </c>
      <c r="O1074" s="177"/>
      <c r="Q1074" s="167"/>
    </row>
    <row r="1075" spans="1:82">
      <c r="A1075" s="175"/>
      <c r="B1075" s="176"/>
      <c r="C1075" s="228" t="s">
        <v>1041</v>
      </c>
      <c r="D1075" s="229"/>
      <c r="E1075" s="178">
        <v>10.27</v>
      </c>
      <c r="F1075" s="179"/>
      <c r="G1075" s="180"/>
      <c r="H1075" s="181"/>
      <c r="I1075" s="182"/>
      <c r="J1075" s="181"/>
      <c r="K1075" s="182"/>
      <c r="M1075" s="177" t="s">
        <v>1041</v>
      </c>
      <c r="O1075" s="177"/>
      <c r="Q1075" s="167"/>
    </row>
    <row r="1076" spans="1:82">
      <c r="A1076" s="175"/>
      <c r="B1076" s="176"/>
      <c r="C1076" s="228" t="s">
        <v>1042</v>
      </c>
      <c r="D1076" s="229"/>
      <c r="E1076" s="178">
        <v>10.35</v>
      </c>
      <c r="F1076" s="179"/>
      <c r="G1076" s="180"/>
      <c r="H1076" s="181"/>
      <c r="I1076" s="182"/>
      <c r="J1076" s="181"/>
      <c r="K1076" s="182"/>
      <c r="M1076" s="177" t="s">
        <v>1042</v>
      </c>
      <c r="O1076" s="177"/>
      <c r="Q1076" s="167"/>
    </row>
    <row r="1077" spans="1:82">
      <c r="A1077" s="175"/>
      <c r="B1077" s="176"/>
      <c r="C1077" s="228" t="s">
        <v>1043</v>
      </c>
      <c r="D1077" s="229"/>
      <c r="E1077" s="178">
        <v>10.37</v>
      </c>
      <c r="F1077" s="179"/>
      <c r="G1077" s="180"/>
      <c r="H1077" s="181"/>
      <c r="I1077" s="182"/>
      <c r="J1077" s="181"/>
      <c r="K1077" s="182"/>
      <c r="M1077" s="177" t="s">
        <v>1043</v>
      </c>
      <c r="O1077" s="177"/>
      <c r="Q1077" s="167"/>
    </row>
    <row r="1078" spans="1:82">
      <c r="A1078" s="175"/>
      <c r="B1078" s="176"/>
      <c r="C1078" s="228" t="s">
        <v>1044</v>
      </c>
      <c r="D1078" s="229"/>
      <c r="E1078" s="178">
        <v>62.4</v>
      </c>
      <c r="F1078" s="179"/>
      <c r="G1078" s="180"/>
      <c r="H1078" s="181"/>
      <c r="I1078" s="182"/>
      <c r="J1078" s="181"/>
      <c r="K1078" s="182"/>
      <c r="M1078" s="177" t="s">
        <v>1044</v>
      </c>
      <c r="O1078" s="177"/>
      <c r="Q1078" s="167"/>
    </row>
    <row r="1079" spans="1:82">
      <c r="A1079" s="175"/>
      <c r="B1079" s="176"/>
      <c r="C1079" s="228" t="s">
        <v>1045</v>
      </c>
      <c r="D1079" s="229"/>
      <c r="E1079" s="178">
        <v>786.02</v>
      </c>
      <c r="F1079" s="179"/>
      <c r="G1079" s="180"/>
      <c r="H1079" s="181"/>
      <c r="I1079" s="182"/>
      <c r="J1079" s="181"/>
      <c r="K1079" s="182"/>
      <c r="M1079" s="177" t="s">
        <v>1045</v>
      </c>
      <c r="O1079" s="177"/>
      <c r="Q1079" s="167"/>
    </row>
    <row r="1080" spans="1:82">
      <c r="A1080" s="168">
        <v>99</v>
      </c>
      <c r="B1080" s="169" t="s">
        <v>1046</v>
      </c>
      <c r="C1080" s="170" t="s">
        <v>1047</v>
      </c>
      <c r="D1080" s="171" t="s">
        <v>62</v>
      </c>
      <c r="E1080" s="172">
        <v>10244.301465</v>
      </c>
      <c r="F1080" s="207"/>
      <c r="G1080" s="173">
        <f>E1080*F1080</f>
        <v>0</v>
      </c>
      <c r="H1080" s="174">
        <v>0</v>
      </c>
      <c r="I1080" s="174">
        <f>E1080*H1080</f>
        <v>0</v>
      </c>
      <c r="J1080" s="174">
        <v>0</v>
      </c>
      <c r="K1080" s="174">
        <f>E1080*J1080</f>
        <v>0</v>
      </c>
      <c r="Q1080" s="167">
        <v>2</v>
      </c>
      <c r="AA1080" s="144">
        <v>7</v>
      </c>
      <c r="AB1080" s="144">
        <v>1002</v>
      </c>
      <c r="AC1080" s="144">
        <v>5</v>
      </c>
      <c r="BB1080" s="144">
        <v>2</v>
      </c>
      <c r="BC1080" s="144">
        <f>IF(BB1080=1,G1080,0)</f>
        <v>0</v>
      </c>
      <c r="BD1080" s="144">
        <f>IF(BB1080=2,G1080,0)</f>
        <v>0</v>
      </c>
      <c r="BE1080" s="144">
        <f>IF(BB1080=3,G1080,0)</f>
        <v>0</v>
      </c>
      <c r="BF1080" s="144">
        <f>IF(BB1080=4,G1080,0)</f>
        <v>0</v>
      </c>
      <c r="BG1080" s="144">
        <f>IF(BB1080=5,G1080,0)</f>
        <v>0</v>
      </c>
      <c r="CA1080" s="144">
        <v>7</v>
      </c>
      <c r="CB1080" s="144">
        <v>1002</v>
      </c>
      <c r="CC1080" s="167"/>
      <c r="CD1080" s="167"/>
    </row>
    <row r="1081" spans="1:82">
      <c r="A1081" s="183"/>
      <c r="B1081" s="184" t="s">
        <v>80</v>
      </c>
      <c r="C1081" s="185" t="str">
        <f>CONCATENATE(B946," ",C946)</f>
        <v>711 Izolace proti vodě</v>
      </c>
      <c r="D1081" s="186"/>
      <c r="E1081" s="187"/>
      <c r="F1081" s="188"/>
      <c r="G1081" s="189">
        <f>SUM(G946:G1080)</f>
        <v>0</v>
      </c>
      <c r="H1081" s="190"/>
      <c r="I1081" s="191">
        <f>SUM(I946:I1080)</f>
        <v>6.43475325</v>
      </c>
      <c r="J1081" s="190"/>
      <c r="K1081" s="191">
        <f>SUM(K946:K1080)</f>
        <v>0</v>
      </c>
      <c r="Q1081" s="167">
        <v>4</v>
      </c>
      <c r="BC1081" s="192">
        <f>SUM(BC946:BC1080)</f>
        <v>0</v>
      </c>
      <c r="BD1081" s="192">
        <f>SUM(BD946:BD1080)</f>
        <v>0</v>
      </c>
      <c r="BE1081" s="192">
        <f>SUM(BE946:BE1080)</f>
        <v>0</v>
      </c>
      <c r="BF1081" s="192">
        <f>SUM(BF946:BF1080)</f>
        <v>0</v>
      </c>
      <c r="BG1081" s="192">
        <f>SUM(BG946:BG1080)</f>
        <v>0</v>
      </c>
    </row>
    <row r="1082" spans="1:82">
      <c r="A1082" s="159" t="s">
        <v>78</v>
      </c>
      <c r="B1082" s="160" t="s">
        <v>1048</v>
      </c>
      <c r="C1082" s="161" t="s">
        <v>1049</v>
      </c>
      <c r="D1082" s="162"/>
      <c r="E1082" s="163"/>
      <c r="F1082" s="163"/>
      <c r="G1082" s="164"/>
      <c r="H1082" s="165"/>
      <c r="I1082" s="166"/>
      <c r="J1082" s="165"/>
      <c r="K1082" s="166"/>
      <c r="Q1082" s="167">
        <v>1</v>
      </c>
    </row>
    <row r="1083" spans="1:82">
      <c r="A1083" s="168">
        <v>100</v>
      </c>
      <c r="B1083" s="169" t="s">
        <v>1050</v>
      </c>
      <c r="C1083" s="170" t="s">
        <v>1051</v>
      </c>
      <c r="D1083" s="171" t="s">
        <v>106</v>
      </c>
      <c r="E1083" s="172">
        <v>49.688499999999998</v>
      </c>
      <c r="F1083" s="207"/>
      <c r="G1083" s="173">
        <f>E1083*F1083</f>
        <v>0</v>
      </c>
      <c r="H1083" s="174">
        <v>0</v>
      </c>
      <c r="I1083" s="174">
        <f>E1083*H1083</f>
        <v>0</v>
      </c>
      <c r="J1083" s="174">
        <v>-6.0000000000000001E-3</v>
      </c>
      <c r="K1083" s="174">
        <f>E1083*J1083</f>
        <v>-0.29813099999999998</v>
      </c>
      <c r="Q1083" s="167">
        <v>2</v>
      </c>
      <c r="AA1083" s="144">
        <v>1</v>
      </c>
      <c r="AB1083" s="144">
        <v>7</v>
      </c>
      <c r="AC1083" s="144">
        <v>7</v>
      </c>
      <c r="BB1083" s="144">
        <v>2</v>
      </c>
      <c r="BC1083" s="144">
        <f>IF(BB1083=1,G1083,0)</f>
        <v>0</v>
      </c>
      <c r="BD1083" s="144">
        <f>IF(BB1083=2,G1083,0)</f>
        <v>0</v>
      </c>
      <c r="BE1083" s="144">
        <f>IF(BB1083=3,G1083,0)</f>
        <v>0</v>
      </c>
      <c r="BF1083" s="144">
        <f>IF(BB1083=4,G1083,0)</f>
        <v>0</v>
      </c>
      <c r="BG1083" s="144">
        <f>IF(BB1083=5,G1083,0)</f>
        <v>0</v>
      </c>
      <c r="CA1083" s="144">
        <v>1</v>
      </c>
      <c r="CB1083" s="144">
        <v>7</v>
      </c>
      <c r="CC1083" s="167"/>
      <c r="CD1083" s="167"/>
    </row>
    <row r="1084" spans="1:82">
      <c r="A1084" s="175"/>
      <c r="B1084" s="176"/>
      <c r="C1084" s="228" t="s">
        <v>1052</v>
      </c>
      <c r="D1084" s="229"/>
      <c r="E1084" s="178">
        <v>0</v>
      </c>
      <c r="F1084" s="179"/>
      <c r="G1084" s="180"/>
      <c r="H1084" s="181"/>
      <c r="I1084" s="182"/>
      <c r="J1084" s="181"/>
      <c r="K1084" s="182"/>
      <c r="M1084" s="177" t="s">
        <v>1052</v>
      </c>
      <c r="O1084" s="177"/>
      <c r="Q1084" s="167"/>
    </row>
    <row r="1085" spans="1:82">
      <c r="A1085" s="175"/>
      <c r="B1085" s="176"/>
      <c r="C1085" s="228" t="s">
        <v>1053</v>
      </c>
      <c r="D1085" s="229"/>
      <c r="E1085" s="178">
        <v>46.500999999999998</v>
      </c>
      <c r="F1085" s="179"/>
      <c r="G1085" s="180"/>
      <c r="H1085" s="181"/>
      <c r="I1085" s="182"/>
      <c r="J1085" s="181"/>
      <c r="K1085" s="182"/>
      <c r="M1085" s="177" t="s">
        <v>1053</v>
      </c>
      <c r="O1085" s="177"/>
      <c r="Q1085" s="167"/>
    </row>
    <row r="1086" spans="1:82">
      <c r="A1086" s="175"/>
      <c r="B1086" s="176"/>
      <c r="C1086" s="228" t="s">
        <v>1054</v>
      </c>
      <c r="D1086" s="229"/>
      <c r="E1086" s="178">
        <v>1.25</v>
      </c>
      <c r="F1086" s="179"/>
      <c r="G1086" s="180"/>
      <c r="H1086" s="181"/>
      <c r="I1086" s="182"/>
      <c r="J1086" s="181"/>
      <c r="K1086" s="182"/>
      <c r="M1086" s="177" t="s">
        <v>1054</v>
      </c>
      <c r="O1086" s="177"/>
      <c r="Q1086" s="167"/>
    </row>
    <row r="1087" spans="1:82">
      <c r="A1087" s="175"/>
      <c r="B1087" s="176"/>
      <c r="C1087" s="228" t="s">
        <v>1055</v>
      </c>
      <c r="D1087" s="229"/>
      <c r="E1087" s="178">
        <v>0.1875</v>
      </c>
      <c r="F1087" s="179"/>
      <c r="G1087" s="180"/>
      <c r="H1087" s="181"/>
      <c r="I1087" s="182"/>
      <c r="J1087" s="181"/>
      <c r="K1087" s="182"/>
      <c r="M1087" s="177" t="s">
        <v>1055</v>
      </c>
      <c r="O1087" s="177"/>
      <c r="Q1087" s="167"/>
    </row>
    <row r="1088" spans="1:82">
      <c r="A1088" s="175"/>
      <c r="B1088" s="176"/>
      <c r="C1088" s="228" t="s">
        <v>1056</v>
      </c>
      <c r="D1088" s="229"/>
      <c r="E1088" s="178">
        <v>0.98</v>
      </c>
      <c r="F1088" s="179"/>
      <c r="G1088" s="180"/>
      <c r="H1088" s="181"/>
      <c r="I1088" s="182"/>
      <c r="J1088" s="181"/>
      <c r="K1088" s="182"/>
      <c r="M1088" s="177" t="s">
        <v>1056</v>
      </c>
      <c r="O1088" s="177"/>
      <c r="Q1088" s="167"/>
    </row>
    <row r="1089" spans="1:82">
      <c r="A1089" s="175"/>
      <c r="B1089" s="176"/>
      <c r="C1089" s="228" t="s">
        <v>1057</v>
      </c>
      <c r="D1089" s="229"/>
      <c r="E1089" s="178">
        <v>0.28000000000000003</v>
      </c>
      <c r="F1089" s="179"/>
      <c r="G1089" s="180"/>
      <c r="H1089" s="181"/>
      <c r="I1089" s="182"/>
      <c r="J1089" s="181"/>
      <c r="K1089" s="182"/>
      <c r="M1089" s="177" t="s">
        <v>1057</v>
      </c>
      <c r="O1089" s="177"/>
      <c r="Q1089" s="167"/>
    </row>
    <row r="1090" spans="1:82">
      <c r="A1090" s="175"/>
      <c r="B1090" s="176"/>
      <c r="C1090" s="228" t="s">
        <v>1058</v>
      </c>
      <c r="D1090" s="229"/>
      <c r="E1090" s="178">
        <v>0.49</v>
      </c>
      <c r="F1090" s="179"/>
      <c r="G1090" s="180"/>
      <c r="H1090" s="181"/>
      <c r="I1090" s="182"/>
      <c r="J1090" s="181"/>
      <c r="K1090" s="182"/>
      <c r="M1090" s="177" t="s">
        <v>1058</v>
      </c>
      <c r="O1090" s="177"/>
      <c r="Q1090" s="167"/>
    </row>
    <row r="1091" spans="1:82" ht="22.5">
      <c r="A1091" s="168">
        <v>101</v>
      </c>
      <c r="B1091" s="169" t="s">
        <v>1059</v>
      </c>
      <c r="C1091" s="170" t="s">
        <v>1060</v>
      </c>
      <c r="D1091" s="171" t="s">
        <v>106</v>
      </c>
      <c r="E1091" s="172">
        <v>46.991</v>
      </c>
      <c r="F1091" s="207"/>
      <c r="G1091" s="173">
        <f>E1091*F1091</f>
        <v>0</v>
      </c>
      <c r="H1091" s="174">
        <v>0</v>
      </c>
      <c r="I1091" s="174">
        <f>E1091*H1091</f>
        <v>0</v>
      </c>
      <c r="J1091" s="174">
        <v>-6.0000000000000001E-3</v>
      </c>
      <c r="K1091" s="174">
        <f>E1091*J1091</f>
        <v>-0.28194600000000003</v>
      </c>
      <c r="Q1091" s="167">
        <v>2</v>
      </c>
      <c r="AA1091" s="144">
        <v>1</v>
      </c>
      <c r="AB1091" s="144">
        <v>7</v>
      </c>
      <c r="AC1091" s="144">
        <v>7</v>
      </c>
      <c r="BB1091" s="144">
        <v>2</v>
      </c>
      <c r="BC1091" s="144">
        <f>IF(BB1091=1,G1091,0)</f>
        <v>0</v>
      </c>
      <c r="BD1091" s="144">
        <f>IF(BB1091=2,G1091,0)</f>
        <v>0</v>
      </c>
      <c r="BE1091" s="144">
        <f>IF(BB1091=3,G1091,0)</f>
        <v>0</v>
      </c>
      <c r="BF1091" s="144">
        <f>IF(BB1091=4,G1091,0)</f>
        <v>0</v>
      </c>
      <c r="BG1091" s="144">
        <f>IF(BB1091=5,G1091,0)</f>
        <v>0</v>
      </c>
      <c r="CA1091" s="144">
        <v>1</v>
      </c>
      <c r="CB1091" s="144">
        <v>7</v>
      </c>
      <c r="CC1091" s="167"/>
      <c r="CD1091" s="167"/>
    </row>
    <row r="1092" spans="1:82">
      <c r="A1092" s="175"/>
      <c r="B1092" s="176"/>
      <c r="C1092" s="228" t="s">
        <v>1061</v>
      </c>
      <c r="D1092" s="229"/>
      <c r="E1092" s="178">
        <v>0</v>
      </c>
      <c r="F1092" s="179"/>
      <c r="G1092" s="180"/>
      <c r="H1092" s="181"/>
      <c r="I1092" s="182"/>
      <c r="J1092" s="181"/>
      <c r="K1092" s="182"/>
      <c r="M1092" s="177" t="s">
        <v>1061</v>
      </c>
      <c r="O1092" s="177"/>
      <c r="Q1092" s="167"/>
    </row>
    <row r="1093" spans="1:82">
      <c r="A1093" s="175"/>
      <c r="B1093" s="176"/>
      <c r="C1093" s="228" t="s">
        <v>1062</v>
      </c>
      <c r="D1093" s="229"/>
      <c r="E1093" s="178">
        <v>46.500999999999998</v>
      </c>
      <c r="F1093" s="179"/>
      <c r="G1093" s="180"/>
      <c r="H1093" s="181"/>
      <c r="I1093" s="182"/>
      <c r="J1093" s="181"/>
      <c r="K1093" s="182"/>
      <c r="M1093" s="177" t="s">
        <v>1062</v>
      </c>
      <c r="O1093" s="177"/>
      <c r="Q1093" s="167"/>
    </row>
    <row r="1094" spans="1:82">
      <c r="A1094" s="175"/>
      <c r="B1094" s="176"/>
      <c r="C1094" s="228" t="s">
        <v>1063</v>
      </c>
      <c r="D1094" s="229"/>
      <c r="E1094" s="178">
        <v>0.49</v>
      </c>
      <c r="F1094" s="179"/>
      <c r="G1094" s="180"/>
      <c r="H1094" s="181"/>
      <c r="I1094" s="182"/>
      <c r="J1094" s="181"/>
      <c r="K1094" s="182"/>
      <c r="M1094" s="177" t="s">
        <v>1063</v>
      </c>
      <c r="O1094" s="177"/>
      <c r="Q1094" s="167"/>
    </row>
    <row r="1095" spans="1:82">
      <c r="A1095" s="168">
        <v>102</v>
      </c>
      <c r="B1095" s="169" t="s">
        <v>1064</v>
      </c>
      <c r="C1095" s="170" t="s">
        <v>1065</v>
      </c>
      <c r="D1095" s="171" t="s">
        <v>98</v>
      </c>
      <c r="E1095" s="172">
        <v>25</v>
      </c>
      <c r="F1095" s="207"/>
      <c r="G1095" s="173">
        <f>E1095*F1095</f>
        <v>0</v>
      </c>
      <c r="H1095" s="174">
        <v>1.8699999999999999E-3</v>
      </c>
      <c r="I1095" s="174">
        <f>E1095*H1095</f>
        <v>4.675E-2</v>
      </c>
      <c r="J1095" s="174">
        <v>0</v>
      </c>
      <c r="K1095" s="174">
        <f>E1095*J1095</f>
        <v>0</v>
      </c>
      <c r="Q1095" s="167">
        <v>2</v>
      </c>
      <c r="AA1095" s="144">
        <v>1</v>
      </c>
      <c r="AB1095" s="144">
        <v>7</v>
      </c>
      <c r="AC1095" s="144">
        <v>7</v>
      </c>
      <c r="BB1095" s="144">
        <v>2</v>
      </c>
      <c r="BC1095" s="144">
        <f>IF(BB1095=1,G1095,0)</f>
        <v>0</v>
      </c>
      <c r="BD1095" s="144">
        <f>IF(BB1095=2,G1095,0)</f>
        <v>0</v>
      </c>
      <c r="BE1095" s="144">
        <f>IF(BB1095=3,G1095,0)</f>
        <v>0</v>
      </c>
      <c r="BF1095" s="144">
        <f>IF(BB1095=4,G1095,0)</f>
        <v>0</v>
      </c>
      <c r="BG1095" s="144">
        <f>IF(BB1095=5,G1095,0)</f>
        <v>0</v>
      </c>
      <c r="CA1095" s="144">
        <v>1</v>
      </c>
      <c r="CB1095" s="144">
        <v>7</v>
      </c>
      <c r="CC1095" s="167"/>
      <c r="CD1095" s="167"/>
    </row>
    <row r="1096" spans="1:82">
      <c r="A1096" s="175"/>
      <c r="B1096" s="176"/>
      <c r="C1096" s="228" t="s">
        <v>1066</v>
      </c>
      <c r="D1096" s="229"/>
      <c r="E1096" s="178">
        <v>25</v>
      </c>
      <c r="F1096" s="179"/>
      <c r="G1096" s="180"/>
      <c r="H1096" s="181"/>
      <c r="I1096" s="182"/>
      <c r="J1096" s="181"/>
      <c r="K1096" s="182"/>
      <c r="M1096" s="177" t="s">
        <v>1066</v>
      </c>
      <c r="O1096" s="177"/>
      <c r="Q1096" s="167"/>
    </row>
    <row r="1097" spans="1:82">
      <c r="A1097" s="168">
        <v>103</v>
      </c>
      <c r="B1097" s="169" t="s">
        <v>1067</v>
      </c>
      <c r="C1097" s="170" t="s">
        <v>1068</v>
      </c>
      <c r="D1097" s="171" t="s">
        <v>106</v>
      </c>
      <c r="E1097" s="172">
        <v>75.094999999999999</v>
      </c>
      <c r="F1097" s="207"/>
      <c r="G1097" s="173">
        <f>E1097*F1097</f>
        <v>0</v>
      </c>
      <c r="H1097" s="174">
        <v>3.5E-4</v>
      </c>
      <c r="I1097" s="174">
        <f>E1097*H1097</f>
        <v>2.6283250000000001E-2</v>
      </c>
      <c r="J1097" s="174">
        <v>0</v>
      </c>
      <c r="K1097" s="174">
        <f>E1097*J1097</f>
        <v>0</v>
      </c>
      <c r="Q1097" s="167">
        <v>2</v>
      </c>
      <c r="AA1097" s="144">
        <v>1</v>
      </c>
      <c r="AB1097" s="144">
        <v>7</v>
      </c>
      <c r="AC1097" s="144">
        <v>7</v>
      </c>
      <c r="BB1097" s="144">
        <v>2</v>
      </c>
      <c r="BC1097" s="144">
        <f>IF(BB1097=1,G1097,0)</f>
        <v>0</v>
      </c>
      <c r="BD1097" s="144">
        <f>IF(BB1097=2,G1097,0)</f>
        <v>0</v>
      </c>
      <c r="BE1097" s="144">
        <f>IF(BB1097=3,G1097,0)</f>
        <v>0</v>
      </c>
      <c r="BF1097" s="144">
        <f>IF(BB1097=4,G1097,0)</f>
        <v>0</v>
      </c>
      <c r="BG1097" s="144">
        <f>IF(BB1097=5,G1097,0)</f>
        <v>0</v>
      </c>
      <c r="CA1097" s="144">
        <v>1</v>
      </c>
      <c r="CB1097" s="144">
        <v>7</v>
      </c>
      <c r="CC1097" s="167"/>
      <c r="CD1097" s="167"/>
    </row>
    <row r="1098" spans="1:82">
      <c r="A1098" s="175"/>
      <c r="B1098" s="176"/>
      <c r="C1098" s="228" t="s">
        <v>1069</v>
      </c>
      <c r="D1098" s="229"/>
      <c r="E1098" s="178">
        <v>0</v>
      </c>
      <c r="F1098" s="179"/>
      <c r="G1098" s="180"/>
      <c r="H1098" s="181"/>
      <c r="I1098" s="182"/>
      <c r="J1098" s="181"/>
      <c r="K1098" s="182"/>
      <c r="M1098" s="177" t="s">
        <v>1069</v>
      </c>
      <c r="O1098" s="177"/>
      <c r="Q1098" s="167"/>
    </row>
    <row r="1099" spans="1:82">
      <c r="A1099" s="175"/>
      <c r="B1099" s="176"/>
      <c r="C1099" s="228" t="s">
        <v>1070</v>
      </c>
      <c r="D1099" s="229"/>
      <c r="E1099" s="178">
        <v>23</v>
      </c>
      <c r="F1099" s="179"/>
      <c r="G1099" s="180"/>
      <c r="H1099" s="181"/>
      <c r="I1099" s="182"/>
      <c r="J1099" s="181"/>
      <c r="K1099" s="182"/>
      <c r="M1099" s="177" t="s">
        <v>1070</v>
      </c>
      <c r="O1099" s="177"/>
      <c r="Q1099" s="167"/>
    </row>
    <row r="1100" spans="1:82">
      <c r="A1100" s="175"/>
      <c r="B1100" s="176"/>
      <c r="C1100" s="228" t="s">
        <v>1071</v>
      </c>
      <c r="D1100" s="229"/>
      <c r="E1100" s="178">
        <v>2</v>
      </c>
      <c r="F1100" s="179"/>
      <c r="G1100" s="180"/>
      <c r="H1100" s="181"/>
      <c r="I1100" s="182"/>
      <c r="J1100" s="181"/>
      <c r="K1100" s="182"/>
      <c r="M1100" s="177" t="s">
        <v>1071</v>
      </c>
      <c r="O1100" s="177"/>
      <c r="Q1100" s="167"/>
    </row>
    <row r="1101" spans="1:82">
      <c r="A1101" s="175"/>
      <c r="B1101" s="176"/>
      <c r="C1101" s="228" t="s">
        <v>1072</v>
      </c>
      <c r="D1101" s="229"/>
      <c r="E1101" s="178">
        <v>0.8075</v>
      </c>
      <c r="F1101" s="179"/>
      <c r="G1101" s="180"/>
      <c r="H1101" s="181"/>
      <c r="I1101" s="182"/>
      <c r="J1101" s="181"/>
      <c r="K1101" s="182"/>
      <c r="M1101" s="177" t="s">
        <v>1072</v>
      </c>
      <c r="O1101" s="177"/>
      <c r="Q1101" s="167"/>
    </row>
    <row r="1102" spans="1:82">
      <c r="A1102" s="175"/>
      <c r="B1102" s="176"/>
      <c r="C1102" s="228" t="s">
        <v>1073</v>
      </c>
      <c r="D1102" s="229"/>
      <c r="E1102" s="178">
        <v>0.8075</v>
      </c>
      <c r="F1102" s="179"/>
      <c r="G1102" s="180"/>
      <c r="H1102" s="181"/>
      <c r="I1102" s="182"/>
      <c r="J1102" s="181"/>
      <c r="K1102" s="182"/>
      <c r="M1102" s="177" t="s">
        <v>1073</v>
      </c>
      <c r="O1102" s="177"/>
      <c r="Q1102" s="167"/>
    </row>
    <row r="1103" spans="1:82">
      <c r="A1103" s="175"/>
      <c r="B1103" s="176"/>
      <c r="C1103" s="228" t="s">
        <v>1074</v>
      </c>
      <c r="D1103" s="229"/>
      <c r="E1103" s="178">
        <v>1.615</v>
      </c>
      <c r="F1103" s="179"/>
      <c r="G1103" s="180"/>
      <c r="H1103" s="181"/>
      <c r="I1103" s="182"/>
      <c r="J1103" s="181"/>
      <c r="K1103" s="182"/>
      <c r="M1103" s="177" t="s">
        <v>1074</v>
      </c>
      <c r="O1103" s="177"/>
      <c r="Q1103" s="167"/>
    </row>
    <row r="1104" spans="1:82">
      <c r="A1104" s="175"/>
      <c r="B1104" s="176"/>
      <c r="C1104" s="228" t="s">
        <v>1075</v>
      </c>
      <c r="D1104" s="229"/>
      <c r="E1104" s="178">
        <v>0</v>
      </c>
      <c r="F1104" s="179"/>
      <c r="G1104" s="180"/>
      <c r="H1104" s="181"/>
      <c r="I1104" s="182"/>
      <c r="J1104" s="181"/>
      <c r="K1104" s="182"/>
      <c r="M1104" s="177" t="s">
        <v>1075</v>
      </c>
      <c r="O1104" s="177"/>
      <c r="Q1104" s="167"/>
    </row>
    <row r="1105" spans="1:82">
      <c r="A1105" s="175"/>
      <c r="B1105" s="176"/>
      <c r="C1105" s="228" t="s">
        <v>1076</v>
      </c>
      <c r="D1105" s="229"/>
      <c r="E1105" s="178">
        <v>0</v>
      </c>
      <c r="F1105" s="179"/>
      <c r="G1105" s="180"/>
      <c r="H1105" s="181"/>
      <c r="I1105" s="182"/>
      <c r="J1105" s="181"/>
      <c r="K1105" s="182"/>
      <c r="M1105" s="177" t="s">
        <v>1076</v>
      </c>
      <c r="O1105" s="177"/>
      <c r="Q1105" s="167"/>
    </row>
    <row r="1106" spans="1:82">
      <c r="A1106" s="175"/>
      <c r="B1106" s="176"/>
      <c r="C1106" s="228" t="s">
        <v>1077</v>
      </c>
      <c r="D1106" s="229"/>
      <c r="E1106" s="178">
        <v>46.865000000000002</v>
      </c>
      <c r="F1106" s="179"/>
      <c r="G1106" s="180"/>
      <c r="H1106" s="181"/>
      <c r="I1106" s="182"/>
      <c r="J1106" s="181"/>
      <c r="K1106" s="182"/>
      <c r="M1106" s="177" t="s">
        <v>1077</v>
      </c>
      <c r="O1106" s="177"/>
      <c r="Q1106" s="167"/>
    </row>
    <row r="1107" spans="1:82">
      <c r="A1107" s="168">
        <v>104</v>
      </c>
      <c r="B1107" s="169" t="s">
        <v>1078</v>
      </c>
      <c r="C1107" s="170" t="s">
        <v>1079</v>
      </c>
      <c r="D1107" s="171" t="s">
        <v>106</v>
      </c>
      <c r="E1107" s="172">
        <v>58.801600000000001</v>
      </c>
      <c r="F1107" s="207"/>
      <c r="G1107" s="173">
        <f>E1107*F1107</f>
        <v>0</v>
      </c>
      <c r="H1107" s="174">
        <v>4.4000000000000003E-3</v>
      </c>
      <c r="I1107" s="174">
        <f>E1107*H1107</f>
        <v>0.25872704000000002</v>
      </c>
      <c r="J1107" s="174">
        <v>0</v>
      </c>
      <c r="K1107" s="174">
        <f>E1107*J1107</f>
        <v>0</v>
      </c>
      <c r="Q1107" s="167">
        <v>2</v>
      </c>
      <c r="AA1107" s="144">
        <v>3</v>
      </c>
      <c r="AB1107" s="144">
        <v>1</v>
      </c>
      <c r="AC1107" s="144">
        <v>62832134</v>
      </c>
      <c r="BB1107" s="144">
        <v>2</v>
      </c>
      <c r="BC1107" s="144">
        <f>IF(BB1107=1,G1107,0)</f>
        <v>0</v>
      </c>
      <c r="BD1107" s="144">
        <f>IF(BB1107=2,G1107,0)</f>
        <v>0</v>
      </c>
      <c r="BE1107" s="144">
        <f>IF(BB1107=3,G1107,0)</f>
        <v>0</v>
      </c>
      <c r="BF1107" s="144">
        <f>IF(BB1107=4,G1107,0)</f>
        <v>0</v>
      </c>
      <c r="BG1107" s="144">
        <f>IF(BB1107=5,G1107,0)</f>
        <v>0</v>
      </c>
      <c r="CA1107" s="144">
        <v>3</v>
      </c>
      <c r="CB1107" s="144">
        <v>1</v>
      </c>
      <c r="CC1107" s="167"/>
      <c r="CD1107" s="167"/>
    </row>
    <row r="1108" spans="1:82">
      <c r="A1108" s="175"/>
      <c r="B1108" s="176"/>
      <c r="C1108" s="228" t="s">
        <v>1080</v>
      </c>
      <c r="D1108" s="229"/>
      <c r="E1108" s="178">
        <v>6.875</v>
      </c>
      <c r="F1108" s="179"/>
      <c r="G1108" s="180"/>
      <c r="H1108" s="181"/>
      <c r="I1108" s="182"/>
      <c r="J1108" s="181"/>
      <c r="K1108" s="182"/>
      <c r="M1108" s="177" t="s">
        <v>1080</v>
      </c>
      <c r="O1108" s="177"/>
      <c r="Q1108" s="167"/>
    </row>
    <row r="1109" spans="1:82">
      <c r="A1109" s="175"/>
      <c r="B1109" s="176"/>
      <c r="C1109" s="228" t="s">
        <v>1081</v>
      </c>
      <c r="D1109" s="229"/>
      <c r="E1109" s="178">
        <v>0</v>
      </c>
      <c r="F1109" s="179"/>
      <c r="G1109" s="180"/>
      <c r="H1109" s="181"/>
      <c r="I1109" s="182"/>
      <c r="J1109" s="181"/>
      <c r="K1109" s="182"/>
      <c r="M1109" s="177" t="s">
        <v>1081</v>
      </c>
      <c r="O1109" s="177"/>
      <c r="Q1109" s="167"/>
    </row>
    <row r="1110" spans="1:82">
      <c r="A1110" s="175"/>
      <c r="B1110" s="176"/>
      <c r="C1110" s="228" t="s">
        <v>1082</v>
      </c>
      <c r="D1110" s="229"/>
      <c r="E1110" s="178">
        <v>0.88819999999999999</v>
      </c>
      <c r="F1110" s="179"/>
      <c r="G1110" s="180"/>
      <c r="H1110" s="181"/>
      <c r="I1110" s="182"/>
      <c r="J1110" s="181"/>
      <c r="K1110" s="182"/>
      <c r="M1110" s="177" t="s">
        <v>1082</v>
      </c>
      <c r="O1110" s="177"/>
      <c r="Q1110" s="167"/>
    </row>
    <row r="1111" spans="1:82">
      <c r="A1111" s="175"/>
      <c r="B1111" s="176"/>
      <c r="C1111" s="228" t="s">
        <v>1083</v>
      </c>
      <c r="D1111" s="229"/>
      <c r="E1111" s="178">
        <v>0.88819999999999999</v>
      </c>
      <c r="F1111" s="179"/>
      <c r="G1111" s="180"/>
      <c r="H1111" s="181"/>
      <c r="I1111" s="182"/>
      <c r="J1111" s="181"/>
      <c r="K1111" s="182"/>
      <c r="M1111" s="177" t="s">
        <v>1083</v>
      </c>
      <c r="O1111" s="177"/>
      <c r="Q1111" s="167"/>
    </row>
    <row r="1112" spans="1:82">
      <c r="A1112" s="175"/>
      <c r="B1112" s="176"/>
      <c r="C1112" s="228" t="s">
        <v>1084</v>
      </c>
      <c r="D1112" s="229"/>
      <c r="E1112" s="178">
        <v>50.150100000000002</v>
      </c>
      <c r="F1112" s="179"/>
      <c r="G1112" s="180"/>
      <c r="H1112" s="181"/>
      <c r="I1112" s="182"/>
      <c r="J1112" s="181"/>
      <c r="K1112" s="182"/>
      <c r="M1112" s="177" t="s">
        <v>1084</v>
      </c>
      <c r="O1112" s="177"/>
      <c r="Q1112" s="167"/>
    </row>
    <row r="1113" spans="1:82">
      <c r="A1113" s="168">
        <v>105</v>
      </c>
      <c r="B1113" s="169" t="s">
        <v>1085</v>
      </c>
      <c r="C1113" s="170" t="s">
        <v>1086</v>
      </c>
      <c r="D1113" s="171" t="s">
        <v>106</v>
      </c>
      <c r="E1113" s="172">
        <v>80.828000000000003</v>
      </c>
      <c r="F1113" s="207"/>
      <c r="G1113" s="173">
        <f>E1113*F1113</f>
        <v>0</v>
      </c>
      <c r="H1113" s="174">
        <v>4.4000000000000003E-3</v>
      </c>
      <c r="I1113" s="174">
        <f>E1113*H1113</f>
        <v>0.35564320000000005</v>
      </c>
      <c r="J1113" s="174">
        <v>0</v>
      </c>
      <c r="K1113" s="174">
        <f>E1113*J1113</f>
        <v>0</v>
      </c>
      <c r="Q1113" s="167">
        <v>2</v>
      </c>
      <c r="AA1113" s="144">
        <v>3</v>
      </c>
      <c r="AB1113" s="144">
        <v>7</v>
      </c>
      <c r="AC1113" s="144">
        <v>628522590</v>
      </c>
      <c r="BB1113" s="144">
        <v>2</v>
      </c>
      <c r="BC1113" s="144">
        <f>IF(BB1113=1,G1113,0)</f>
        <v>0</v>
      </c>
      <c r="BD1113" s="144">
        <f>IF(BB1113=2,G1113,0)</f>
        <v>0</v>
      </c>
      <c r="BE1113" s="144">
        <f>IF(BB1113=3,G1113,0)</f>
        <v>0</v>
      </c>
      <c r="BF1113" s="144">
        <f>IF(BB1113=4,G1113,0)</f>
        <v>0</v>
      </c>
      <c r="BG1113" s="144">
        <f>IF(BB1113=5,G1113,0)</f>
        <v>0</v>
      </c>
      <c r="CA1113" s="144">
        <v>3</v>
      </c>
      <c r="CB1113" s="144">
        <v>7</v>
      </c>
      <c r="CC1113" s="167"/>
      <c r="CD1113" s="167"/>
    </row>
    <row r="1114" spans="1:82">
      <c r="A1114" s="175"/>
      <c r="B1114" s="176"/>
      <c r="C1114" s="228" t="s">
        <v>1087</v>
      </c>
      <c r="D1114" s="229"/>
      <c r="E1114" s="178">
        <v>27.5</v>
      </c>
      <c r="F1114" s="179"/>
      <c r="G1114" s="180"/>
      <c r="H1114" s="181"/>
      <c r="I1114" s="182"/>
      <c r="J1114" s="181"/>
      <c r="K1114" s="182"/>
      <c r="M1114" s="177" t="s">
        <v>1087</v>
      </c>
      <c r="O1114" s="177"/>
      <c r="Q1114" s="167"/>
    </row>
    <row r="1115" spans="1:82">
      <c r="A1115" s="175"/>
      <c r="B1115" s="176"/>
      <c r="C1115" s="228" t="s">
        <v>1082</v>
      </c>
      <c r="D1115" s="229"/>
      <c r="E1115" s="178">
        <v>0.88819999999999999</v>
      </c>
      <c r="F1115" s="179"/>
      <c r="G1115" s="180"/>
      <c r="H1115" s="181"/>
      <c r="I1115" s="182"/>
      <c r="J1115" s="181"/>
      <c r="K1115" s="182"/>
      <c r="M1115" s="177" t="s">
        <v>1082</v>
      </c>
      <c r="O1115" s="177"/>
      <c r="Q1115" s="167"/>
    </row>
    <row r="1116" spans="1:82">
      <c r="A1116" s="175"/>
      <c r="B1116" s="176"/>
      <c r="C1116" s="228" t="s">
        <v>1083</v>
      </c>
      <c r="D1116" s="229"/>
      <c r="E1116" s="178">
        <v>0.88819999999999999</v>
      </c>
      <c r="F1116" s="179"/>
      <c r="G1116" s="180"/>
      <c r="H1116" s="181"/>
      <c r="I1116" s="182"/>
      <c r="J1116" s="181"/>
      <c r="K1116" s="182"/>
      <c r="M1116" s="177" t="s">
        <v>1083</v>
      </c>
      <c r="O1116" s="177"/>
      <c r="Q1116" s="167"/>
    </row>
    <row r="1117" spans="1:82">
      <c r="A1117" s="175"/>
      <c r="B1117" s="176"/>
      <c r="C1117" s="228" t="s">
        <v>1088</v>
      </c>
      <c r="D1117" s="229"/>
      <c r="E1117" s="178">
        <v>51.551499999999997</v>
      </c>
      <c r="F1117" s="179"/>
      <c r="G1117" s="180"/>
      <c r="H1117" s="181"/>
      <c r="I1117" s="182"/>
      <c r="J1117" s="181"/>
      <c r="K1117" s="182"/>
      <c r="M1117" s="177" t="s">
        <v>1088</v>
      </c>
      <c r="O1117" s="177"/>
      <c r="Q1117" s="167"/>
    </row>
    <row r="1118" spans="1:82">
      <c r="A1118" s="168">
        <v>106</v>
      </c>
      <c r="B1118" s="169" t="s">
        <v>1089</v>
      </c>
      <c r="C1118" s="170" t="s">
        <v>1090</v>
      </c>
      <c r="D1118" s="171" t="s">
        <v>62</v>
      </c>
      <c r="E1118" s="172">
        <v>264.52120983999998</v>
      </c>
      <c r="F1118" s="207"/>
      <c r="G1118" s="173">
        <f>E1118*F1118</f>
        <v>0</v>
      </c>
      <c r="H1118" s="174">
        <v>0</v>
      </c>
      <c r="I1118" s="174">
        <f>E1118*H1118</f>
        <v>0</v>
      </c>
      <c r="J1118" s="174">
        <v>0</v>
      </c>
      <c r="K1118" s="174">
        <f>E1118*J1118</f>
        <v>0</v>
      </c>
      <c r="Q1118" s="167">
        <v>2</v>
      </c>
      <c r="AA1118" s="144">
        <v>7</v>
      </c>
      <c r="AB1118" s="144">
        <v>1002</v>
      </c>
      <c r="AC1118" s="144">
        <v>5</v>
      </c>
      <c r="BB1118" s="144">
        <v>2</v>
      </c>
      <c r="BC1118" s="144">
        <f>IF(BB1118=1,G1118,0)</f>
        <v>0</v>
      </c>
      <c r="BD1118" s="144">
        <f>IF(BB1118=2,G1118,0)</f>
        <v>0</v>
      </c>
      <c r="BE1118" s="144">
        <f>IF(BB1118=3,G1118,0)</f>
        <v>0</v>
      </c>
      <c r="BF1118" s="144">
        <f>IF(BB1118=4,G1118,0)</f>
        <v>0</v>
      </c>
      <c r="BG1118" s="144">
        <f>IF(BB1118=5,G1118,0)</f>
        <v>0</v>
      </c>
      <c r="CA1118" s="144">
        <v>7</v>
      </c>
      <c r="CB1118" s="144">
        <v>1002</v>
      </c>
      <c r="CC1118" s="167"/>
      <c r="CD1118" s="167"/>
    </row>
    <row r="1119" spans="1:82">
      <c r="A1119" s="183"/>
      <c r="B1119" s="184" t="s">
        <v>80</v>
      </c>
      <c r="C1119" s="185" t="str">
        <f>CONCATENATE(B1082," ",C1082)</f>
        <v>712 Živičné krytiny</v>
      </c>
      <c r="D1119" s="186"/>
      <c r="E1119" s="187"/>
      <c r="F1119" s="188"/>
      <c r="G1119" s="189">
        <f>SUM(G1082:G1118)</f>
        <v>0</v>
      </c>
      <c r="H1119" s="190"/>
      <c r="I1119" s="191">
        <f>SUM(I1082:I1118)</f>
        <v>0.68740349000000012</v>
      </c>
      <c r="J1119" s="190"/>
      <c r="K1119" s="191">
        <f>SUM(K1082:K1118)</f>
        <v>-0.58007699999999995</v>
      </c>
      <c r="Q1119" s="167">
        <v>4</v>
      </c>
      <c r="BC1119" s="192">
        <f>SUM(BC1082:BC1118)</f>
        <v>0</v>
      </c>
      <c r="BD1119" s="192">
        <f>SUM(BD1082:BD1118)</f>
        <v>0</v>
      </c>
      <c r="BE1119" s="192">
        <f>SUM(BE1082:BE1118)</f>
        <v>0</v>
      </c>
      <c r="BF1119" s="192">
        <f>SUM(BF1082:BF1118)</f>
        <v>0</v>
      </c>
      <c r="BG1119" s="192">
        <f>SUM(BG1082:BG1118)</f>
        <v>0</v>
      </c>
    </row>
    <row r="1120" spans="1:82">
      <c r="A1120" s="159" t="s">
        <v>78</v>
      </c>
      <c r="B1120" s="160" t="s">
        <v>1091</v>
      </c>
      <c r="C1120" s="161" t="s">
        <v>1092</v>
      </c>
      <c r="D1120" s="162"/>
      <c r="E1120" s="163"/>
      <c r="F1120" s="163"/>
      <c r="G1120" s="164"/>
      <c r="H1120" s="165"/>
      <c r="I1120" s="166"/>
      <c r="J1120" s="165"/>
      <c r="K1120" s="166"/>
      <c r="Q1120" s="167">
        <v>1</v>
      </c>
    </row>
    <row r="1121" spans="1:82">
      <c r="A1121" s="168">
        <v>107</v>
      </c>
      <c r="B1121" s="169" t="s">
        <v>1093</v>
      </c>
      <c r="C1121" s="170" t="s">
        <v>1094</v>
      </c>
      <c r="D1121" s="171" t="s">
        <v>106</v>
      </c>
      <c r="E1121" s="172">
        <v>48.638500000000001</v>
      </c>
      <c r="F1121" s="207"/>
      <c r="G1121" s="173">
        <f>E1121*F1121</f>
        <v>0</v>
      </c>
      <c r="H1121" s="174">
        <v>0</v>
      </c>
      <c r="I1121" s="174">
        <f>E1121*H1121</f>
        <v>0</v>
      </c>
      <c r="J1121" s="174">
        <v>-2.2000000000000001E-3</v>
      </c>
      <c r="K1121" s="174">
        <f>E1121*J1121</f>
        <v>-0.10700470000000001</v>
      </c>
      <c r="Q1121" s="167">
        <v>2</v>
      </c>
      <c r="AA1121" s="144">
        <v>1</v>
      </c>
      <c r="AB1121" s="144">
        <v>7</v>
      </c>
      <c r="AC1121" s="144">
        <v>7</v>
      </c>
      <c r="BB1121" s="144">
        <v>2</v>
      </c>
      <c r="BC1121" s="144">
        <f>IF(BB1121=1,G1121,0)</f>
        <v>0</v>
      </c>
      <c r="BD1121" s="144">
        <f>IF(BB1121=2,G1121,0)</f>
        <v>0</v>
      </c>
      <c r="BE1121" s="144">
        <f>IF(BB1121=3,G1121,0)</f>
        <v>0</v>
      </c>
      <c r="BF1121" s="144">
        <f>IF(BB1121=4,G1121,0)</f>
        <v>0</v>
      </c>
      <c r="BG1121" s="144">
        <f>IF(BB1121=5,G1121,0)</f>
        <v>0</v>
      </c>
      <c r="CA1121" s="144">
        <v>1</v>
      </c>
      <c r="CB1121" s="144">
        <v>7</v>
      </c>
      <c r="CC1121" s="167"/>
      <c r="CD1121" s="167"/>
    </row>
    <row r="1122" spans="1:82">
      <c r="A1122" s="175"/>
      <c r="B1122" s="176"/>
      <c r="C1122" s="228" t="s">
        <v>1095</v>
      </c>
      <c r="D1122" s="229"/>
      <c r="E1122" s="178">
        <v>46.500999999999998</v>
      </c>
      <c r="F1122" s="179"/>
      <c r="G1122" s="180"/>
      <c r="H1122" s="181"/>
      <c r="I1122" s="182"/>
      <c r="J1122" s="181"/>
      <c r="K1122" s="182"/>
      <c r="M1122" s="177" t="s">
        <v>1095</v>
      </c>
      <c r="O1122" s="177"/>
      <c r="Q1122" s="167"/>
    </row>
    <row r="1123" spans="1:82">
      <c r="A1123" s="175"/>
      <c r="B1123" s="176"/>
      <c r="C1123" s="228" t="s">
        <v>1096</v>
      </c>
      <c r="D1123" s="229"/>
      <c r="E1123" s="178">
        <v>0.45</v>
      </c>
      <c r="F1123" s="179"/>
      <c r="G1123" s="180"/>
      <c r="H1123" s="181"/>
      <c r="I1123" s="182"/>
      <c r="J1123" s="181"/>
      <c r="K1123" s="182"/>
      <c r="M1123" s="177" t="s">
        <v>1096</v>
      </c>
      <c r="O1123" s="177"/>
      <c r="Q1123" s="167"/>
    </row>
    <row r="1124" spans="1:82">
      <c r="A1124" s="175"/>
      <c r="B1124" s="176"/>
      <c r="C1124" s="228" t="s">
        <v>1097</v>
      </c>
      <c r="D1124" s="229"/>
      <c r="E1124" s="178">
        <v>1.25</v>
      </c>
      <c r="F1124" s="179"/>
      <c r="G1124" s="180"/>
      <c r="H1124" s="181"/>
      <c r="I1124" s="182"/>
      <c r="J1124" s="181"/>
      <c r="K1124" s="182"/>
      <c r="M1124" s="177" t="s">
        <v>1097</v>
      </c>
      <c r="O1124" s="177"/>
      <c r="Q1124" s="167"/>
    </row>
    <row r="1125" spans="1:82">
      <c r="A1125" s="175"/>
      <c r="B1125" s="176"/>
      <c r="C1125" s="228" t="s">
        <v>1098</v>
      </c>
      <c r="D1125" s="229"/>
      <c r="E1125" s="178">
        <v>0.1875</v>
      </c>
      <c r="F1125" s="179"/>
      <c r="G1125" s="180"/>
      <c r="H1125" s="181"/>
      <c r="I1125" s="182"/>
      <c r="J1125" s="181"/>
      <c r="K1125" s="182"/>
      <c r="M1125" s="177" t="s">
        <v>1098</v>
      </c>
      <c r="O1125" s="177"/>
      <c r="Q1125" s="167"/>
    </row>
    <row r="1126" spans="1:82">
      <c r="A1126" s="175"/>
      <c r="B1126" s="176"/>
      <c r="C1126" s="228" t="s">
        <v>1099</v>
      </c>
      <c r="D1126" s="229"/>
      <c r="E1126" s="178">
        <v>0.25</v>
      </c>
      <c r="F1126" s="179"/>
      <c r="G1126" s="180"/>
      <c r="H1126" s="181"/>
      <c r="I1126" s="182"/>
      <c r="J1126" s="181"/>
      <c r="K1126" s="182"/>
      <c r="M1126" s="177" t="s">
        <v>1099</v>
      </c>
      <c r="O1126" s="177"/>
      <c r="Q1126" s="167"/>
    </row>
    <row r="1127" spans="1:82">
      <c r="A1127" s="168">
        <v>108</v>
      </c>
      <c r="B1127" s="169" t="s">
        <v>1100</v>
      </c>
      <c r="C1127" s="170" t="s">
        <v>1101</v>
      </c>
      <c r="D1127" s="171" t="s">
        <v>98</v>
      </c>
      <c r="E1127" s="172">
        <v>48</v>
      </c>
      <c r="F1127" s="207"/>
      <c r="G1127" s="173">
        <f>E1127*F1127</f>
        <v>0</v>
      </c>
      <c r="H1127" s="174">
        <v>0</v>
      </c>
      <c r="I1127" s="174">
        <f>E1127*H1127</f>
        <v>0</v>
      </c>
      <c r="J1127" s="174">
        <v>0</v>
      </c>
      <c r="K1127" s="174">
        <f>E1127*J1127</f>
        <v>0</v>
      </c>
      <c r="Q1127" s="167">
        <v>2</v>
      </c>
      <c r="AA1127" s="144">
        <v>1</v>
      </c>
      <c r="AB1127" s="144">
        <v>7</v>
      </c>
      <c r="AC1127" s="144">
        <v>7</v>
      </c>
      <c r="BB1127" s="144">
        <v>2</v>
      </c>
      <c r="BC1127" s="144">
        <f>IF(BB1127=1,G1127,0)</f>
        <v>0</v>
      </c>
      <c r="BD1127" s="144">
        <f>IF(BB1127=2,G1127,0)</f>
        <v>0</v>
      </c>
      <c r="BE1127" s="144">
        <f>IF(BB1127=3,G1127,0)</f>
        <v>0</v>
      </c>
      <c r="BF1127" s="144">
        <f>IF(BB1127=4,G1127,0)</f>
        <v>0</v>
      </c>
      <c r="BG1127" s="144">
        <f>IF(BB1127=5,G1127,0)</f>
        <v>0</v>
      </c>
      <c r="CA1127" s="144">
        <v>1</v>
      </c>
      <c r="CB1127" s="144">
        <v>7</v>
      </c>
      <c r="CC1127" s="167"/>
      <c r="CD1127" s="167"/>
    </row>
    <row r="1128" spans="1:82">
      <c r="A1128" s="175"/>
      <c r="B1128" s="176"/>
      <c r="C1128" s="228" t="s">
        <v>1102</v>
      </c>
      <c r="D1128" s="229"/>
      <c r="E1128" s="178">
        <v>0</v>
      </c>
      <c r="F1128" s="179"/>
      <c r="G1128" s="180"/>
      <c r="H1128" s="181"/>
      <c r="I1128" s="182"/>
      <c r="J1128" s="181"/>
      <c r="K1128" s="182"/>
      <c r="M1128" s="177" t="s">
        <v>1102</v>
      </c>
      <c r="O1128" s="177"/>
      <c r="Q1128" s="167"/>
    </row>
    <row r="1129" spans="1:82">
      <c r="A1129" s="175"/>
      <c r="B1129" s="176"/>
      <c r="C1129" s="228" t="s">
        <v>1103</v>
      </c>
      <c r="D1129" s="229"/>
      <c r="E1129" s="178">
        <v>23</v>
      </c>
      <c r="F1129" s="179"/>
      <c r="G1129" s="180"/>
      <c r="H1129" s="181"/>
      <c r="I1129" s="182"/>
      <c r="J1129" s="181"/>
      <c r="K1129" s="182"/>
      <c r="M1129" s="177" t="s">
        <v>1103</v>
      </c>
      <c r="O1129" s="177"/>
      <c r="Q1129" s="167"/>
    </row>
    <row r="1130" spans="1:82">
      <c r="A1130" s="175"/>
      <c r="B1130" s="176"/>
      <c r="C1130" s="228" t="s">
        <v>1104</v>
      </c>
      <c r="D1130" s="229"/>
      <c r="E1130" s="178">
        <v>23</v>
      </c>
      <c r="F1130" s="179"/>
      <c r="G1130" s="180"/>
      <c r="H1130" s="181"/>
      <c r="I1130" s="182"/>
      <c r="J1130" s="181"/>
      <c r="K1130" s="182"/>
      <c r="M1130" s="177" t="s">
        <v>1104</v>
      </c>
      <c r="O1130" s="177"/>
      <c r="Q1130" s="167"/>
    </row>
    <row r="1131" spans="1:82">
      <c r="A1131" s="175"/>
      <c r="B1131" s="176"/>
      <c r="C1131" s="228" t="s">
        <v>1105</v>
      </c>
      <c r="D1131" s="229"/>
      <c r="E1131" s="178">
        <v>2</v>
      </c>
      <c r="F1131" s="179"/>
      <c r="G1131" s="180"/>
      <c r="H1131" s="181"/>
      <c r="I1131" s="182"/>
      <c r="J1131" s="181"/>
      <c r="K1131" s="182"/>
      <c r="M1131" s="177" t="s">
        <v>1105</v>
      </c>
      <c r="O1131" s="177"/>
      <c r="Q1131" s="167"/>
    </row>
    <row r="1132" spans="1:82">
      <c r="A1132" s="168">
        <v>109</v>
      </c>
      <c r="B1132" s="169" t="s">
        <v>1106</v>
      </c>
      <c r="C1132" s="170" t="s">
        <v>1107</v>
      </c>
      <c r="D1132" s="171" t="s">
        <v>106</v>
      </c>
      <c r="E1132" s="172">
        <v>46.500999999999998</v>
      </c>
      <c r="F1132" s="207"/>
      <c r="G1132" s="173">
        <f>E1132*F1132</f>
        <v>0</v>
      </c>
      <c r="H1132" s="174">
        <v>3.3E-4</v>
      </c>
      <c r="I1132" s="174">
        <f>E1132*H1132</f>
        <v>1.5345329999999999E-2</v>
      </c>
      <c r="J1132" s="174">
        <v>0</v>
      </c>
      <c r="K1132" s="174">
        <f>E1132*J1132</f>
        <v>0</v>
      </c>
      <c r="Q1132" s="167">
        <v>2</v>
      </c>
      <c r="AA1132" s="144">
        <v>1</v>
      </c>
      <c r="AB1132" s="144">
        <v>7</v>
      </c>
      <c r="AC1132" s="144">
        <v>7</v>
      </c>
      <c r="BB1132" s="144">
        <v>2</v>
      </c>
      <c r="BC1132" s="144">
        <f>IF(BB1132=1,G1132,0)</f>
        <v>0</v>
      </c>
      <c r="BD1132" s="144">
        <f>IF(BB1132=2,G1132,0)</f>
        <v>0</v>
      </c>
      <c r="BE1132" s="144">
        <f>IF(BB1132=3,G1132,0)</f>
        <v>0</v>
      </c>
      <c r="BF1132" s="144">
        <f>IF(BB1132=4,G1132,0)</f>
        <v>0</v>
      </c>
      <c r="BG1132" s="144">
        <f>IF(BB1132=5,G1132,0)</f>
        <v>0</v>
      </c>
      <c r="CA1132" s="144">
        <v>1</v>
      </c>
      <c r="CB1132" s="144">
        <v>7</v>
      </c>
      <c r="CC1132" s="167"/>
      <c r="CD1132" s="167"/>
    </row>
    <row r="1133" spans="1:82">
      <c r="A1133" s="175"/>
      <c r="B1133" s="176"/>
      <c r="C1133" s="228" t="s">
        <v>1108</v>
      </c>
      <c r="D1133" s="229"/>
      <c r="E1133" s="178">
        <v>46.500999999999998</v>
      </c>
      <c r="F1133" s="179"/>
      <c r="G1133" s="180"/>
      <c r="H1133" s="181"/>
      <c r="I1133" s="182"/>
      <c r="J1133" s="181"/>
      <c r="K1133" s="182"/>
      <c r="M1133" s="177" t="s">
        <v>1108</v>
      </c>
      <c r="O1133" s="177"/>
      <c r="Q1133" s="167"/>
    </row>
    <row r="1134" spans="1:82">
      <c r="A1134" s="168">
        <v>110</v>
      </c>
      <c r="B1134" s="169" t="s">
        <v>1109</v>
      </c>
      <c r="C1134" s="170" t="s">
        <v>1110</v>
      </c>
      <c r="D1134" s="171" t="s">
        <v>86</v>
      </c>
      <c r="E1134" s="172">
        <v>0.55830000000000002</v>
      </c>
      <c r="F1134" s="207"/>
      <c r="G1134" s="173">
        <f>E1134*F1134</f>
        <v>0</v>
      </c>
      <c r="H1134" s="174">
        <v>0.02</v>
      </c>
      <c r="I1134" s="174">
        <f>E1134*H1134</f>
        <v>1.1166000000000001E-2</v>
      </c>
      <c r="J1134" s="174">
        <v>0</v>
      </c>
      <c r="K1134" s="174">
        <f>E1134*J1134</f>
        <v>0</v>
      </c>
      <c r="Q1134" s="167">
        <v>2</v>
      </c>
      <c r="AA1134" s="144">
        <v>3</v>
      </c>
      <c r="AB1134" s="144">
        <v>7</v>
      </c>
      <c r="AC1134" s="144" t="s">
        <v>1109</v>
      </c>
      <c r="BB1134" s="144">
        <v>2</v>
      </c>
      <c r="BC1134" s="144">
        <f>IF(BB1134=1,G1134,0)</f>
        <v>0</v>
      </c>
      <c r="BD1134" s="144">
        <f>IF(BB1134=2,G1134,0)</f>
        <v>0</v>
      </c>
      <c r="BE1134" s="144">
        <f>IF(BB1134=3,G1134,0)</f>
        <v>0</v>
      </c>
      <c r="BF1134" s="144">
        <f>IF(BB1134=4,G1134,0)</f>
        <v>0</v>
      </c>
      <c r="BG1134" s="144">
        <f>IF(BB1134=5,G1134,0)</f>
        <v>0</v>
      </c>
      <c r="CA1134" s="144">
        <v>3</v>
      </c>
      <c r="CB1134" s="144">
        <v>7</v>
      </c>
      <c r="CC1134" s="167"/>
      <c r="CD1134" s="167"/>
    </row>
    <row r="1135" spans="1:82">
      <c r="A1135" s="175"/>
      <c r="B1135" s="176"/>
      <c r="C1135" s="228" t="s">
        <v>1111</v>
      </c>
      <c r="D1135" s="229"/>
      <c r="E1135" s="178">
        <v>0</v>
      </c>
      <c r="F1135" s="179"/>
      <c r="G1135" s="180"/>
      <c r="H1135" s="181"/>
      <c r="I1135" s="182"/>
      <c r="J1135" s="181"/>
      <c r="K1135" s="182"/>
      <c r="M1135" s="177" t="s">
        <v>1111</v>
      </c>
      <c r="O1135" s="177"/>
      <c r="Q1135" s="167"/>
    </row>
    <row r="1136" spans="1:82" ht="22.5">
      <c r="A1136" s="175"/>
      <c r="B1136" s="176"/>
      <c r="C1136" s="228" t="s">
        <v>1112</v>
      </c>
      <c r="D1136" s="229"/>
      <c r="E1136" s="178">
        <v>0.31359999999999999</v>
      </c>
      <c r="F1136" s="179"/>
      <c r="G1136" s="180"/>
      <c r="H1136" s="181"/>
      <c r="I1136" s="182"/>
      <c r="J1136" s="181"/>
      <c r="K1136" s="182"/>
      <c r="M1136" s="177" t="s">
        <v>1112</v>
      </c>
      <c r="O1136" s="177"/>
      <c r="Q1136" s="167"/>
    </row>
    <row r="1137" spans="1:82">
      <c r="A1137" s="175"/>
      <c r="B1137" s="176"/>
      <c r="C1137" s="228" t="s">
        <v>1113</v>
      </c>
      <c r="D1137" s="229"/>
      <c r="E1137" s="178">
        <v>0.2447</v>
      </c>
      <c r="F1137" s="179"/>
      <c r="G1137" s="180"/>
      <c r="H1137" s="181"/>
      <c r="I1137" s="182"/>
      <c r="J1137" s="181"/>
      <c r="K1137" s="182"/>
      <c r="M1137" s="177" t="s">
        <v>1113</v>
      </c>
      <c r="O1137" s="177"/>
      <c r="Q1137" s="167"/>
    </row>
    <row r="1138" spans="1:82" ht="22.5">
      <c r="A1138" s="168">
        <v>111</v>
      </c>
      <c r="B1138" s="169" t="s">
        <v>1114</v>
      </c>
      <c r="C1138" s="170" t="s">
        <v>1115</v>
      </c>
      <c r="D1138" s="171" t="s">
        <v>106</v>
      </c>
      <c r="E1138" s="172">
        <v>47.524299999999997</v>
      </c>
      <c r="F1138" s="207"/>
      <c r="G1138" s="173">
        <f>E1138*F1138</f>
        <v>0</v>
      </c>
      <c r="H1138" s="174">
        <v>2.0799999999999998E-3</v>
      </c>
      <c r="I1138" s="174">
        <f>E1138*H1138</f>
        <v>9.8850543999999985E-2</v>
      </c>
      <c r="J1138" s="174">
        <v>0</v>
      </c>
      <c r="K1138" s="174">
        <f>E1138*J1138</f>
        <v>0</v>
      </c>
      <c r="Q1138" s="167">
        <v>2</v>
      </c>
      <c r="AA1138" s="144">
        <v>3</v>
      </c>
      <c r="AB1138" s="144">
        <v>7</v>
      </c>
      <c r="AC1138" s="144">
        <v>28375774</v>
      </c>
      <c r="BB1138" s="144">
        <v>2</v>
      </c>
      <c r="BC1138" s="144">
        <f>IF(BB1138=1,G1138,0)</f>
        <v>0</v>
      </c>
      <c r="BD1138" s="144">
        <f>IF(BB1138=2,G1138,0)</f>
        <v>0</v>
      </c>
      <c r="BE1138" s="144">
        <f>IF(BB1138=3,G1138,0)</f>
        <v>0</v>
      </c>
      <c r="BF1138" s="144">
        <f>IF(BB1138=4,G1138,0)</f>
        <v>0</v>
      </c>
      <c r="BG1138" s="144">
        <f>IF(BB1138=5,G1138,0)</f>
        <v>0</v>
      </c>
      <c r="CA1138" s="144">
        <v>3</v>
      </c>
      <c r="CB1138" s="144">
        <v>7</v>
      </c>
      <c r="CC1138" s="167"/>
      <c r="CD1138" s="167"/>
    </row>
    <row r="1139" spans="1:82">
      <c r="A1139" s="175"/>
      <c r="B1139" s="176"/>
      <c r="C1139" s="228" t="s">
        <v>1116</v>
      </c>
      <c r="D1139" s="229"/>
      <c r="E1139" s="178">
        <v>46.966000000000001</v>
      </c>
      <c r="F1139" s="179"/>
      <c r="G1139" s="180"/>
      <c r="H1139" s="181"/>
      <c r="I1139" s="182"/>
      <c r="J1139" s="181"/>
      <c r="K1139" s="182"/>
      <c r="M1139" s="177" t="s">
        <v>1116</v>
      </c>
      <c r="O1139" s="177"/>
      <c r="Q1139" s="167"/>
    </row>
    <row r="1140" spans="1:82">
      <c r="A1140" s="175"/>
      <c r="B1140" s="176"/>
      <c r="C1140" s="228" t="s">
        <v>1117</v>
      </c>
      <c r="D1140" s="229"/>
      <c r="E1140" s="178">
        <v>0.31359999999999999</v>
      </c>
      <c r="F1140" s="179"/>
      <c r="G1140" s="180"/>
      <c r="H1140" s="181"/>
      <c r="I1140" s="182"/>
      <c r="J1140" s="181"/>
      <c r="K1140" s="182"/>
      <c r="M1140" s="177" t="s">
        <v>1117</v>
      </c>
      <c r="O1140" s="177"/>
      <c r="Q1140" s="167"/>
    </row>
    <row r="1141" spans="1:82">
      <c r="A1141" s="175"/>
      <c r="B1141" s="176"/>
      <c r="C1141" s="228" t="s">
        <v>1113</v>
      </c>
      <c r="D1141" s="229"/>
      <c r="E1141" s="178">
        <v>0.2447</v>
      </c>
      <c r="F1141" s="179"/>
      <c r="G1141" s="180"/>
      <c r="H1141" s="181"/>
      <c r="I1141" s="182"/>
      <c r="J1141" s="181"/>
      <c r="K1141" s="182"/>
      <c r="M1141" s="177" t="s">
        <v>1113</v>
      </c>
      <c r="O1141" s="177"/>
      <c r="Q1141" s="167"/>
    </row>
    <row r="1142" spans="1:82">
      <c r="A1142" s="168">
        <v>112</v>
      </c>
      <c r="B1142" s="169" t="s">
        <v>1118</v>
      </c>
      <c r="C1142" s="170" t="s">
        <v>1119</v>
      </c>
      <c r="D1142" s="171" t="s">
        <v>62</v>
      </c>
      <c r="E1142" s="172">
        <v>386.16024870000001</v>
      </c>
      <c r="F1142" s="207"/>
      <c r="G1142" s="173">
        <f>E1142*F1142</f>
        <v>0</v>
      </c>
      <c r="H1142" s="174">
        <v>0</v>
      </c>
      <c r="I1142" s="174">
        <f>E1142*H1142</f>
        <v>0</v>
      </c>
      <c r="J1142" s="174">
        <v>0</v>
      </c>
      <c r="K1142" s="174">
        <f>E1142*J1142</f>
        <v>0</v>
      </c>
      <c r="Q1142" s="167">
        <v>2</v>
      </c>
      <c r="AA1142" s="144">
        <v>7</v>
      </c>
      <c r="AB1142" s="144">
        <v>1002</v>
      </c>
      <c r="AC1142" s="144">
        <v>5</v>
      </c>
      <c r="BB1142" s="144">
        <v>2</v>
      </c>
      <c r="BC1142" s="144">
        <f>IF(BB1142=1,G1142,0)</f>
        <v>0</v>
      </c>
      <c r="BD1142" s="144">
        <f>IF(BB1142=2,G1142,0)</f>
        <v>0</v>
      </c>
      <c r="BE1142" s="144">
        <f>IF(BB1142=3,G1142,0)</f>
        <v>0</v>
      </c>
      <c r="BF1142" s="144">
        <f>IF(BB1142=4,G1142,0)</f>
        <v>0</v>
      </c>
      <c r="BG1142" s="144">
        <f>IF(BB1142=5,G1142,0)</f>
        <v>0</v>
      </c>
      <c r="CA1142" s="144">
        <v>7</v>
      </c>
      <c r="CB1142" s="144">
        <v>1002</v>
      </c>
      <c r="CC1142" s="167"/>
      <c r="CD1142" s="167"/>
    </row>
    <row r="1143" spans="1:82">
      <c r="A1143" s="183"/>
      <c r="B1143" s="184" t="s">
        <v>80</v>
      </c>
      <c r="C1143" s="185" t="str">
        <f>CONCATENATE(B1120," ",C1120)</f>
        <v>713 Izolace tepelné</v>
      </c>
      <c r="D1143" s="186"/>
      <c r="E1143" s="187"/>
      <c r="F1143" s="188"/>
      <c r="G1143" s="189">
        <f>SUM(G1120:G1142)</f>
        <v>0</v>
      </c>
      <c r="H1143" s="190"/>
      <c r="I1143" s="191">
        <f>SUM(I1120:I1142)</f>
        <v>0.12536187399999998</v>
      </c>
      <c r="J1143" s="190"/>
      <c r="K1143" s="191">
        <f>SUM(K1120:K1142)</f>
        <v>-0.10700470000000001</v>
      </c>
      <c r="Q1143" s="167">
        <v>4</v>
      </c>
      <c r="BC1143" s="192">
        <f>SUM(BC1120:BC1142)</f>
        <v>0</v>
      </c>
      <c r="BD1143" s="192">
        <f>SUM(BD1120:BD1142)</f>
        <v>0</v>
      </c>
      <c r="BE1143" s="192">
        <f>SUM(BE1120:BE1142)</f>
        <v>0</v>
      </c>
      <c r="BF1143" s="192">
        <f>SUM(BF1120:BF1142)</f>
        <v>0</v>
      </c>
      <c r="BG1143" s="192">
        <f>SUM(BG1120:BG1142)</f>
        <v>0</v>
      </c>
    </row>
    <row r="1144" spans="1:82">
      <c r="A1144" s="159" t="s">
        <v>78</v>
      </c>
      <c r="B1144" s="160" t="s">
        <v>1120</v>
      </c>
      <c r="C1144" s="161" t="s">
        <v>1121</v>
      </c>
      <c r="D1144" s="162"/>
      <c r="E1144" s="163"/>
      <c r="F1144" s="163"/>
      <c r="G1144" s="164"/>
      <c r="H1144" s="165"/>
      <c r="I1144" s="166"/>
      <c r="J1144" s="165"/>
      <c r="K1144" s="166"/>
      <c r="Q1144" s="167">
        <v>1</v>
      </c>
    </row>
    <row r="1145" spans="1:82" ht="22.5">
      <c r="A1145" s="168">
        <v>113</v>
      </c>
      <c r="B1145" s="169" t="s">
        <v>1122</v>
      </c>
      <c r="C1145" s="170" t="s">
        <v>1123</v>
      </c>
      <c r="D1145" s="171" t="s">
        <v>93</v>
      </c>
      <c r="E1145" s="172">
        <v>1</v>
      </c>
      <c r="F1145" s="207"/>
      <c r="G1145" s="173">
        <f>E1145*F1145</f>
        <v>0</v>
      </c>
      <c r="H1145" s="174">
        <v>0</v>
      </c>
      <c r="I1145" s="174">
        <f>E1145*H1145</f>
        <v>0</v>
      </c>
      <c r="J1145" s="174">
        <v>0</v>
      </c>
      <c r="K1145" s="174">
        <f>E1145*J1145</f>
        <v>0</v>
      </c>
      <c r="Q1145" s="167">
        <v>2</v>
      </c>
      <c r="AA1145" s="144">
        <v>12</v>
      </c>
      <c r="AB1145" s="144">
        <v>0</v>
      </c>
      <c r="AC1145" s="144">
        <v>218</v>
      </c>
      <c r="BB1145" s="144">
        <v>2</v>
      </c>
      <c r="BC1145" s="144">
        <f>IF(BB1145=1,G1145,0)</f>
        <v>0</v>
      </c>
      <c r="BD1145" s="144">
        <f>IF(BB1145=2,G1145,0)</f>
        <v>0</v>
      </c>
      <c r="BE1145" s="144">
        <f>IF(BB1145=3,G1145,0)</f>
        <v>0</v>
      </c>
      <c r="BF1145" s="144">
        <f>IF(BB1145=4,G1145,0)</f>
        <v>0</v>
      </c>
      <c r="BG1145" s="144">
        <f>IF(BB1145=5,G1145,0)</f>
        <v>0</v>
      </c>
      <c r="CA1145" s="144">
        <v>12</v>
      </c>
      <c r="CB1145" s="144">
        <v>0</v>
      </c>
      <c r="CC1145" s="167"/>
      <c r="CD1145" s="167"/>
    </row>
    <row r="1146" spans="1:82">
      <c r="A1146" s="183"/>
      <c r="B1146" s="184" t="s">
        <v>80</v>
      </c>
      <c r="C1146" s="185" t="str">
        <f>CONCATENATE(B1144," ",C1144)</f>
        <v>720 Zdravotechnická instalace</v>
      </c>
      <c r="D1146" s="186"/>
      <c r="E1146" s="187"/>
      <c r="F1146" s="188"/>
      <c r="G1146" s="189">
        <f>SUM(G1144:G1145)</f>
        <v>0</v>
      </c>
      <c r="H1146" s="190"/>
      <c r="I1146" s="191">
        <f>SUM(I1144:I1145)</f>
        <v>0</v>
      </c>
      <c r="J1146" s="190"/>
      <c r="K1146" s="191">
        <f>SUM(K1144:K1145)</f>
        <v>0</v>
      </c>
      <c r="Q1146" s="167">
        <v>4</v>
      </c>
      <c r="BC1146" s="192">
        <f>SUM(BC1144:BC1145)</f>
        <v>0</v>
      </c>
      <c r="BD1146" s="192">
        <f>SUM(BD1144:BD1145)</f>
        <v>0</v>
      </c>
      <c r="BE1146" s="192">
        <f>SUM(BE1144:BE1145)</f>
        <v>0</v>
      </c>
      <c r="BF1146" s="192">
        <f>SUM(BF1144:BF1145)</f>
        <v>0</v>
      </c>
      <c r="BG1146" s="192">
        <f>SUM(BG1144:BG1145)</f>
        <v>0</v>
      </c>
    </row>
    <row r="1147" spans="1:82">
      <c r="A1147" s="159" t="s">
        <v>78</v>
      </c>
      <c r="B1147" s="160" t="s">
        <v>1124</v>
      </c>
      <c r="C1147" s="161" t="s">
        <v>1125</v>
      </c>
      <c r="D1147" s="162"/>
      <c r="E1147" s="163"/>
      <c r="F1147" s="163"/>
      <c r="G1147" s="164"/>
      <c r="H1147" s="165"/>
      <c r="I1147" s="166"/>
      <c r="J1147" s="165"/>
      <c r="K1147" s="166"/>
      <c r="Q1147" s="167">
        <v>1</v>
      </c>
    </row>
    <row r="1148" spans="1:82">
      <c r="A1148" s="168">
        <v>114</v>
      </c>
      <c r="B1148" s="169" t="s">
        <v>1126</v>
      </c>
      <c r="C1148" s="170" t="s">
        <v>1127</v>
      </c>
      <c r="D1148" s="171" t="s">
        <v>191</v>
      </c>
      <c r="E1148" s="172">
        <v>20</v>
      </c>
      <c r="F1148" s="207"/>
      <c r="G1148" s="173">
        <f>E1148*F1148</f>
        <v>0</v>
      </c>
      <c r="H1148" s="174">
        <v>0</v>
      </c>
      <c r="I1148" s="174">
        <f>E1148*H1148</f>
        <v>0</v>
      </c>
      <c r="J1148" s="174">
        <v>-2.0999999999999999E-3</v>
      </c>
      <c r="K1148" s="174">
        <f>E1148*J1148</f>
        <v>-4.1999999999999996E-2</v>
      </c>
      <c r="Q1148" s="167">
        <v>2</v>
      </c>
      <c r="AA1148" s="144">
        <v>1</v>
      </c>
      <c r="AB1148" s="144">
        <v>7</v>
      </c>
      <c r="AC1148" s="144">
        <v>7</v>
      </c>
      <c r="BB1148" s="144">
        <v>2</v>
      </c>
      <c r="BC1148" s="144">
        <f>IF(BB1148=1,G1148,0)</f>
        <v>0</v>
      </c>
      <c r="BD1148" s="144">
        <f>IF(BB1148=2,G1148,0)</f>
        <v>0</v>
      </c>
      <c r="BE1148" s="144">
        <f>IF(BB1148=3,G1148,0)</f>
        <v>0</v>
      </c>
      <c r="BF1148" s="144">
        <f>IF(BB1148=4,G1148,0)</f>
        <v>0</v>
      </c>
      <c r="BG1148" s="144">
        <f>IF(BB1148=5,G1148,0)</f>
        <v>0</v>
      </c>
      <c r="CA1148" s="144">
        <v>1</v>
      </c>
      <c r="CB1148" s="144">
        <v>7</v>
      </c>
      <c r="CC1148" s="167"/>
      <c r="CD1148" s="167"/>
    </row>
    <row r="1149" spans="1:82">
      <c r="A1149" s="175"/>
      <c r="B1149" s="176"/>
      <c r="C1149" s="228" t="s">
        <v>1128</v>
      </c>
      <c r="D1149" s="229"/>
      <c r="E1149" s="178">
        <v>20</v>
      </c>
      <c r="F1149" s="179"/>
      <c r="G1149" s="180"/>
      <c r="H1149" s="181"/>
      <c r="I1149" s="182"/>
      <c r="J1149" s="181"/>
      <c r="K1149" s="182"/>
      <c r="M1149" s="177" t="s">
        <v>1128</v>
      </c>
      <c r="O1149" s="177"/>
      <c r="Q1149" s="167"/>
    </row>
    <row r="1150" spans="1:82">
      <c r="A1150" s="168">
        <v>115</v>
      </c>
      <c r="B1150" s="169" t="s">
        <v>1129</v>
      </c>
      <c r="C1150" s="170" t="s">
        <v>1130</v>
      </c>
      <c r="D1150" s="171" t="s">
        <v>191</v>
      </c>
      <c r="E1150" s="172">
        <v>3</v>
      </c>
      <c r="F1150" s="207"/>
      <c r="G1150" s="173">
        <f>E1150*F1150</f>
        <v>0</v>
      </c>
      <c r="H1150" s="174">
        <v>0</v>
      </c>
      <c r="I1150" s="174">
        <f>E1150*H1150</f>
        <v>0</v>
      </c>
      <c r="J1150" s="174">
        <v>-1.98E-3</v>
      </c>
      <c r="K1150" s="174">
        <f>E1150*J1150</f>
        <v>-5.94E-3</v>
      </c>
      <c r="Q1150" s="167">
        <v>2</v>
      </c>
      <c r="AA1150" s="144">
        <v>1</v>
      </c>
      <c r="AB1150" s="144">
        <v>7</v>
      </c>
      <c r="AC1150" s="144">
        <v>7</v>
      </c>
      <c r="BB1150" s="144">
        <v>2</v>
      </c>
      <c r="BC1150" s="144">
        <f>IF(BB1150=1,G1150,0)</f>
        <v>0</v>
      </c>
      <c r="BD1150" s="144">
        <f>IF(BB1150=2,G1150,0)</f>
        <v>0</v>
      </c>
      <c r="BE1150" s="144">
        <f>IF(BB1150=3,G1150,0)</f>
        <v>0</v>
      </c>
      <c r="BF1150" s="144">
        <f>IF(BB1150=4,G1150,0)</f>
        <v>0</v>
      </c>
      <c r="BG1150" s="144">
        <f>IF(BB1150=5,G1150,0)</f>
        <v>0</v>
      </c>
      <c r="CA1150" s="144">
        <v>1</v>
      </c>
      <c r="CB1150" s="144">
        <v>7</v>
      </c>
      <c r="CC1150" s="167"/>
      <c r="CD1150" s="167"/>
    </row>
    <row r="1151" spans="1:82">
      <c r="A1151" s="175"/>
      <c r="B1151" s="176"/>
      <c r="C1151" s="228" t="s">
        <v>1131</v>
      </c>
      <c r="D1151" s="229"/>
      <c r="E1151" s="178">
        <v>3</v>
      </c>
      <c r="F1151" s="179"/>
      <c r="G1151" s="180"/>
      <c r="H1151" s="181"/>
      <c r="I1151" s="182"/>
      <c r="J1151" s="181"/>
      <c r="K1151" s="182"/>
      <c r="M1151" s="177" t="s">
        <v>1131</v>
      </c>
      <c r="O1151" s="177"/>
      <c r="Q1151" s="167"/>
    </row>
    <row r="1152" spans="1:82">
      <c r="A1152" s="183"/>
      <c r="B1152" s="184" t="s">
        <v>80</v>
      </c>
      <c r="C1152" s="185" t="str">
        <f>CONCATENATE(B1147," ",C1147)</f>
        <v>721 Vnitřní kanalizace</v>
      </c>
      <c r="D1152" s="186"/>
      <c r="E1152" s="187"/>
      <c r="F1152" s="188"/>
      <c r="G1152" s="189">
        <f>SUM(G1147:G1151)</f>
        <v>0</v>
      </c>
      <c r="H1152" s="190"/>
      <c r="I1152" s="191">
        <f>SUM(I1147:I1151)</f>
        <v>0</v>
      </c>
      <c r="J1152" s="190"/>
      <c r="K1152" s="191">
        <f>SUM(K1147:K1151)</f>
        <v>-4.7939999999999997E-2</v>
      </c>
      <c r="Q1152" s="167">
        <v>4</v>
      </c>
      <c r="BC1152" s="192">
        <f>SUM(BC1147:BC1151)</f>
        <v>0</v>
      </c>
      <c r="BD1152" s="192">
        <f>SUM(BD1147:BD1151)</f>
        <v>0</v>
      </c>
      <c r="BE1152" s="192">
        <f>SUM(BE1147:BE1151)</f>
        <v>0</v>
      </c>
      <c r="BF1152" s="192">
        <f>SUM(BF1147:BF1151)</f>
        <v>0</v>
      </c>
      <c r="BG1152" s="192">
        <f>SUM(BG1147:BG1151)</f>
        <v>0</v>
      </c>
    </row>
    <row r="1153" spans="1:82">
      <c r="A1153" s="159" t="s">
        <v>78</v>
      </c>
      <c r="B1153" s="160" t="s">
        <v>1132</v>
      </c>
      <c r="C1153" s="161" t="s">
        <v>1133</v>
      </c>
      <c r="D1153" s="162"/>
      <c r="E1153" s="163"/>
      <c r="F1153" s="163"/>
      <c r="G1153" s="164"/>
      <c r="H1153" s="165"/>
      <c r="I1153" s="166"/>
      <c r="J1153" s="165"/>
      <c r="K1153" s="166"/>
      <c r="Q1153" s="167">
        <v>1</v>
      </c>
    </row>
    <row r="1154" spans="1:82">
      <c r="A1154" s="168">
        <v>116</v>
      </c>
      <c r="B1154" s="169" t="s">
        <v>1134</v>
      </c>
      <c r="C1154" s="170" t="s">
        <v>1135</v>
      </c>
      <c r="D1154" s="171" t="s">
        <v>93</v>
      </c>
      <c r="E1154" s="172">
        <v>130</v>
      </c>
      <c r="F1154" s="207"/>
      <c r="G1154" s="173">
        <f>E1154*F1154</f>
        <v>0</v>
      </c>
      <c r="H1154" s="174">
        <v>3.0000000000000001E-5</v>
      </c>
      <c r="I1154" s="174">
        <f>E1154*H1154</f>
        <v>3.9000000000000003E-3</v>
      </c>
      <c r="J1154" s="174">
        <v>0</v>
      </c>
      <c r="K1154" s="174">
        <f>E1154*J1154</f>
        <v>0</v>
      </c>
      <c r="Q1154" s="167">
        <v>2</v>
      </c>
      <c r="AA1154" s="144">
        <v>1</v>
      </c>
      <c r="AB1154" s="144">
        <v>7</v>
      </c>
      <c r="AC1154" s="144">
        <v>7</v>
      </c>
      <c r="BB1154" s="144">
        <v>2</v>
      </c>
      <c r="BC1154" s="144">
        <f>IF(BB1154=1,G1154,0)</f>
        <v>0</v>
      </c>
      <c r="BD1154" s="144">
        <f>IF(BB1154=2,G1154,0)</f>
        <v>0</v>
      </c>
      <c r="BE1154" s="144">
        <f>IF(BB1154=3,G1154,0)</f>
        <v>0</v>
      </c>
      <c r="BF1154" s="144">
        <f>IF(BB1154=4,G1154,0)</f>
        <v>0</v>
      </c>
      <c r="BG1154" s="144">
        <f>IF(BB1154=5,G1154,0)</f>
        <v>0</v>
      </c>
      <c r="CA1154" s="144">
        <v>1</v>
      </c>
      <c r="CB1154" s="144">
        <v>7</v>
      </c>
      <c r="CC1154" s="167"/>
      <c r="CD1154" s="167"/>
    </row>
    <row r="1155" spans="1:82">
      <c r="A1155" s="175"/>
      <c r="B1155" s="176"/>
      <c r="C1155" s="228" t="s">
        <v>1136</v>
      </c>
      <c r="D1155" s="229"/>
      <c r="E1155" s="178">
        <v>130</v>
      </c>
      <c r="F1155" s="179"/>
      <c r="G1155" s="180"/>
      <c r="H1155" s="181"/>
      <c r="I1155" s="182"/>
      <c r="J1155" s="181"/>
      <c r="K1155" s="182"/>
      <c r="M1155" s="177" t="s">
        <v>1136</v>
      </c>
      <c r="O1155" s="177"/>
      <c r="Q1155" s="167"/>
    </row>
    <row r="1156" spans="1:82">
      <c r="A1156" s="168">
        <v>117</v>
      </c>
      <c r="B1156" s="169" t="s">
        <v>1134</v>
      </c>
      <c r="C1156" s="170" t="s">
        <v>1135</v>
      </c>
      <c r="D1156" s="171" t="s">
        <v>93</v>
      </c>
      <c r="E1156" s="172">
        <v>130</v>
      </c>
      <c r="F1156" s="207"/>
      <c r="G1156" s="173">
        <f>E1156*F1156</f>
        <v>0</v>
      </c>
      <c r="H1156" s="174">
        <v>3.0000000000000001E-5</v>
      </c>
      <c r="I1156" s="174">
        <f>E1156*H1156</f>
        <v>3.9000000000000003E-3</v>
      </c>
      <c r="J1156" s="174">
        <v>0</v>
      </c>
      <c r="K1156" s="174">
        <f>E1156*J1156</f>
        <v>0</v>
      </c>
      <c r="Q1156" s="167">
        <v>2</v>
      </c>
      <c r="AA1156" s="144">
        <v>1</v>
      </c>
      <c r="AB1156" s="144">
        <v>7</v>
      </c>
      <c r="AC1156" s="144">
        <v>7</v>
      </c>
      <c r="BB1156" s="144">
        <v>2</v>
      </c>
      <c r="BC1156" s="144">
        <f>IF(BB1156=1,G1156,0)</f>
        <v>0</v>
      </c>
      <c r="BD1156" s="144">
        <f>IF(BB1156=2,G1156,0)</f>
        <v>0</v>
      </c>
      <c r="BE1156" s="144">
        <f>IF(BB1156=3,G1156,0)</f>
        <v>0</v>
      </c>
      <c r="BF1156" s="144">
        <f>IF(BB1156=4,G1156,0)</f>
        <v>0</v>
      </c>
      <c r="BG1156" s="144">
        <f>IF(BB1156=5,G1156,0)</f>
        <v>0</v>
      </c>
      <c r="CA1156" s="144">
        <v>1</v>
      </c>
      <c r="CB1156" s="144">
        <v>7</v>
      </c>
      <c r="CC1156" s="167"/>
      <c r="CD1156" s="167"/>
    </row>
    <row r="1157" spans="1:82">
      <c r="A1157" s="175"/>
      <c r="B1157" s="176"/>
      <c r="C1157" s="228" t="s">
        <v>1137</v>
      </c>
      <c r="D1157" s="229"/>
      <c r="E1157" s="178">
        <v>130</v>
      </c>
      <c r="F1157" s="179"/>
      <c r="G1157" s="180"/>
      <c r="H1157" s="181"/>
      <c r="I1157" s="182"/>
      <c r="J1157" s="181"/>
      <c r="K1157" s="182"/>
      <c r="M1157" s="177" t="s">
        <v>1137</v>
      </c>
      <c r="O1157" s="177"/>
      <c r="Q1157" s="167"/>
    </row>
    <row r="1158" spans="1:82">
      <c r="A1158" s="168">
        <v>118</v>
      </c>
      <c r="B1158" s="169" t="s">
        <v>1138</v>
      </c>
      <c r="C1158" s="170" t="s">
        <v>1139</v>
      </c>
      <c r="D1158" s="171" t="s">
        <v>98</v>
      </c>
      <c r="E1158" s="172">
        <v>65</v>
      </c>
      <c r="F1158" s="207"/>
      <c r="G1158" s="173">
        <f>E1158*F1158</f>
        <v>0</v>
      </c>
      <c r="H1158" s="174">
        <v>0</v>
      </c>
      <c r="I1158" s="174">
        <f>E1158*H1158</f>
        <v>0</v>
      </c>
      <c r="J1158" s="174">
        <v>0</v>
      </c>
      <c r="K1158" s="174">
        <f>E1158*J1158</f>
        <v>0</v>
      </c>
      <c r="Q1158" s="167">
        <v>2</v>
      </c>
      <c r="AA1158" s="144">
        <v>1</v>
      </c>
      <c r="AB1158" s="144">
        <v>7</v>
      </c>
      <c r="AC1158" s="144">
        <v>7</v>
      </c>
      <c r="BB1158" s="144">
        <v>2</v>
      </c>
      <c r="BC1158" s="144">
        <f>IF(BB1158=1,G1158,0)</f>
        <v>0</v>
      </c>
      <c r="BD1158" s="144">
        <f>IF(BB1158=2,G1158,0)</f>
        <v>0</v>
      </c>
      <c r="BE1158" s="144">
        <f>IF(BB1158=3,G1158,0)</f>
        <v>0</v>
      </c>
      <c r="BF1158" s="144">
        <f>IF(BB1158=4,G1158,0)</f>
        <v>0</v>
      </c>
      <c r="BG1158" s="144">
        <f>IF(BB1158=5,G1158,0)</f>
        <v>0</v>
      </c>
      <c r="CA1158" s="144">
        <v>1</v>
      </c>
      <c r="CB1158" s="144">
        <v>7</v>
      </c>
      <c r="CC1158" s="167"/>
      <c r="CD1158" s="167"/>
    </row>
    <row r="1159" spans="1:82">
      <c r="A1159" s="175"/>
      <c r="B1159" s="176"/>
      <c r="C1159" s="228" t="s">
        <v>1140</v>
      </c>
      <c r="D1159" s="229"/>
      <c r="E1159" s="178">
        <v>13</v>
      </c>
      <c r="F1159" s="179"/>
      <c r="G1159" s="180"/>
      <c r="H1159" s="181"/>
      <c r="I1159" s="182"/>
      <c r="J1159" s="181"/>
      <c r="K1159" s="182"/>
      <c r="M1159" s="177" t="s">
        <v>1140</v>
      </c>
      <c r="O1159" s="177"/>
      <c r="Q1159" s="167"/>
    </row>
    <row r="1160" spans="1:82">
      <c r="A1160" s="175"/>
      <c r="B1160" s="176"/>
      <c r="C1160" s="228" t="s">
        <v>1141</v>
      </c>
      <c r="D1160" s="229"/>
      <c r="E1160" s="178">
        <v>52</v>
      </c>
      <c r="F1160" s="179"/>
      <c r="G1160" s="180"/>
      <c r="H1160" s="181"/>
      <c r="I1160" s="182"/>
      <c r="J1160" s="181"/>
      <c r="K1160" s="182"/>
      <c r="M1160" s="177" t="s">
        <v>1141</v>
      </c>
      <c r="O1160" s="177"/>
      <c r="Q1160" s="167"/>
    </row>
    <row r="1161" spans="1:82" ht="22.5">
      <c r="A1161" s="168">
        <v>119</v>
      </c>
      <c r="B1161" s="169" t="s">
        <v>1142</v>
      </c>
      <c r="C1161" s="170" t="s">
        <v>1710</v>
      </c>
      <c r="D1161" s="171" t="s">
        <v>98</v>
      </c>
      <c r="E1161" s="172">
        <v>65</v>
      </c>
      <c r="F1161" s="207"/>
      <c r="G1161" s="173">
        <f>E1161*F1161</f>
        <v>0</v>
      </c>
      <c r="H1161" s="174">
        <v>2E-3</v>
      </c>
      <c r="I1161" s="174">
        <f>E1161*H1161</f>
        <v>0.13</v>
      </c>
      <c r="J1161" s="174">
        <v>0</v>
      </c>
      <c r="K1161" s="174">
        <f>E1161*J1161</f>
        <v>0</v>
      </c>
      <c r="Q1161" s="167">
        <v>2</v>
      </c>
      <c r="AA1161" s="144">
        <v>12</v>
      </c>
      <c r="AB1161" s="144">
        <v>0</v>
      </c>
      <c r="AC1161" s="144">
        <v>166</v>
      </c>
      <c r="BB1161" s="144">
        <v>2</v>
      </c>
      <c r="BC1161" s="144">
        <f>IF(BB1161=1,G1161,0)</f>
        <v>0</v>
      </c>
      <c r="BD1161" s="144">
        <f>IF(BB1161=2,G1161,0)</f>
        <v>0</v>
      </c>
      <c r="BE1161" s="144">
        <f>IF(BB1161=3,G1161,0)</f>
        <v>0</v>
      </c>
      <c r="BF1161" s="144">
        <f>IF(BB1161=4,G1161,0)</f>
        <v>0</v>
      </c>
      <c r="BG1161" s="144">
        <f>IF(BB1161=5,G1161,0)</f>
        <v>0</v>
      </c>
      <c r="CA1161" s="144">
        <v>12</v>
      </c>
      <c r="CB1161" s="144">
        <v>0</v>
      </c>
      <c r="CC1161" s="167"/>
      <c r="CD1161" s="167"/>
    </row>
    <row r="1162" spans="1:82">
      <c r="A1162" s="175"/>
      <c r="B1162" s="176"/>
      <c r="C1162" s="228" t="s">
        <v>1143</v>
      </c>
      <c r="D1162" s="229"/>
      <c r="E1162" s="178">
        <v>65</v>
      </c>
      <c r="F1162" s="179"/>
      <c r="G1162" s="180"/>
      <c r="H1162" s="181"/>
      <c r="I1162" s="182"/>
      <c r="J1162" s="181"/>
      <c r="K1162" s="182"/>
      <c r="M1162" s="177" t="s">
        <v>1143</v>
      </c>
      <c r="O1162" s="177"/>
      <c r="Q1162" s="167"/>
    </row>
    <row r="1163" spans="1:82">
      <c r="A1163" s="168">
        <v>120</v>
      </c>
      <c r="B1163" s="169" t="s">
        <v>1144</v>
      </c>
      <c r="C1163" s="170" t="s">
        <v>1686</v>
      </c>
      <c r="D1163" s="171" t="s">
        <v>98</v>
      </c>
      <c r="E1163" s="172">
        <f>325</f>
        <v>325</v>
      </c>
      <c r="F1163" s="207"/>
      <c r="G1163" s="173">
        <f>E1163*F1163</f>
        <v>0</v>
      </c>
      <c r="H1163" s="174">
        <v>2.3E-3</v>
      </c>
      <c r="I1163" s="174">
        <f>E1163*H1163</f>
        <v>0.74749999999999994</v>
      </c>
      <c r="J1163" s="174">
        <v>0</v>
      </c>
      <c r="K1163" s="174">
        <f>E1163*J1163</f>
        <v>0</v>
      </c>
      <c r="Q1163" s="167">
        <v>2</v>
      </c>
      <c r="AA1163" s="144">
        <v>12</v>
      </c>
      <c r="AB1163" s="144">
        <v>0</v>
      </c>
      <c r="AC1163" s="144">
        <v>223</v>
      </c>
      <c r="BB1163" s="144">
        <v>2</v>
      </c>
      <c r="BC1163" s="144">
        <f>IF(BB1163=1,G1163,0)</f>
        <v>0</v>
      </c>
      <c r="BD1163" s="144">
        <f>IF(BB1163=2,G1163,0)</f>
        <v>0</v>
      </c>
      <c r="BE1163" s="144">
        <f>IF(BB1163=3,G1163,0)</f>
        <v>0</v>
      </c>
      <c r="BF1163" s="144">
        <f>IF(BB1163=4,G1163,0)</f>
        <v>0</v>
      </c>
      <c r="BG1163" s="144">
        <f>IF(BB1163=5,G1163,0)</f>
        <v>0</v>
      </c>
      <c r="CA1163" s="144">
        <v>12</v>
      </c>
      <c r="CB1163" s="144">
        <v>0</v>
      </c>
      <c r="CC1163" s="167"/>
      <c r="CD1163" s="167"/>
    </row>
    <row r="1164" spans="1:82">
      <c r="A1164" s="175"/>
      <c r="B1164" s="176"/>
      <c r="C1164" s="228" t="s">
        <v>1711</v>
      </c>
      <c r="D1164" s="229"/>
      <c r="E1164" s="178">
        <f>13*5+13*4*5</f>
        <v>325</v>
      </c>
      <c r="F1164" s="179"/>
      <c r="G1164" s="180"/>
      <c r="H1164" s="181"/>
      <c r="I1164" s="182"/>
      <c r="J1164" s="181"/>
      <c r="K1164" s="182"/>
      <c r="M1164" s="177" t="s">
        <v>1143</v>
      </c>
      <c r="O1164" s="177"/>
      <c r="Q1164" s="167"/>
    </row>
    <row r="1165" spans="1:82">
      <c r="A1165" s="168">
        <v>121</v>
      </c>
      <c r="B1165" s="169" t="s">
        <v>1145</v>
      </c>
      <c r="C1165" s="170" t="s">
        <v>1146</v>
      </c>
      <c r="D1165" s="171" t="s">
        <v>79</v>
      </c>
      <c r="E1165" s="172">
        <v>65</v>
      </c>
      <c r="F1165" s="207"/>
      <c r="G1165" s="173">
        <f>E1165*F1165</f>
        <v>0</v>
      </c>
      <c r="H1165" s="174">
        <v>0</v>
      </c>
      <c r="I1165" s="174">
        <f>E1165*H1165</f>
        <v>0</v>
      </c>
      <c r="J1165" s="174">
        <v>0</v>
      </c>
      <c r="K1165" s="174">
        <f>E1165*J1165</f>
        <v>0</v>
      </c>
      <c r="Q1165" s="167">
        <v>2</v>
      </c>
      <c r="AA1165" s="144">
        <v>12</v>
      </c>
      <c r="AB1165" s="144">
        <v>0</v>
      </c>
      <c r="AC1165" s="144">
        <v>225</v>
      </c>
      <c r="BB1165" s="144">
        <v>2</v>
      </c>
      <c r="BC1165" s="144">
        <f>IF(BB1165=1,G1165,0)</f>
        <v>0</v>
      </c>
      <c r="BD1165" s="144">
        <f>IF(BB1165=2,G1165,0)</f>
        <v>0</v>
      </c>
      <c r="BE1165" s="144">
        <f>IF(BB1165=3,G1165,0)</f>
        <v>0</v>
      </c>
      <c r="BF1165" s="144">
        <f>IF(BB1165=4,G1165,0)</f>
        <v>0</v>
      </c>
      <c r="BG1165" s="144">
        <f>IF(BB1165=5,G1165,0)</f>
        <v>0</v>
      </c>
      <c r="CA1165" s="144">
        <v>12</v>
      </c>
      <c r="CB1165" s="144">
        <v>0</v>
      </c>
      <c r="CC1165" s="167"/>
      <c r="CD1165" s="167"/>
    </row>
    <row r="1166" spans="1:82">
      <c r="A1166" s="175"/>
      <c r="B1166" s="176"/>
      <c r="C1166" s="228" t="s">
        <v>1143</v>
      </c>
      <c r="D1166" s="229"/>
      <c r="E1166" s="178">
        <v>65</v>
      </c>
      <c r="F1166" s="179"/>
      <c r="G1166" s="180"/>
      <c r="H1166" s="181"/>
      <c r="I1166" s="182"/>
      <c r="J1166" s="181"/>
      <c r="K1166" s="182"/>
      <c r="M1166" s="177" t="s">
        <v>1143</v>
      </c>
      <c r="O1166" s="177"/>
      <c r="Q1166" s="167"/>
    </row>
    <row r="1167" spans="1:82">
      <c r="A1167" s="168">
        <v>122</v>
      </c>
      <c r="B1167" s="169" t="s">
        <v>1147</v>
      </c>
      <c r="C1167" s="170" t="s">
        <v>1148</v>
      </c>
      <c r="D1167" s="171" t="s">
        <v>79</v>
      </c>
      <c r="E1167" s="172">
        <v>65</v>
      </c>
      <c r="F1167" s="207"/>
      <c r="G1167" s="173">
        <f>E1167*F1167</f>
        <v>0</v>
      </c>
      <c r="H1167" s="174">
        <v>0</v>
      </c>
      <c r="I1167" s="174">
        <f>E1167*H1167</f>
        <v>0</v>
      </c>
      <c r="J1167" s="174">
        <v>0</v>
      </c>
      <c r="K1167" s="174">
        <f>E1167*J1167</f>
        <v>0</v>
      </c>
      <c r="Q1167" s="167">
        <v>2</v>
      </c>
      <c r="AA1167" s="144">
        <v>12</v>
      </c>
      <c r="AB1167" s="144">
        <v>0</v>
      </c>
      <c r="AC1167" s="144">
        <v>224</v>
      </c>
      <c r="BB1167" s="144">
        <v>2</v>
      </c>
      <c r="BC1167" s="144">
        <f>IF(BB1167=1,G1167,0)</f>
        <v>0</v>
      </c>
      <c r="BD1167" s="144">
        <f>IF(BB1167=2,G1167,0)</f>
        <v>0</v>
      </c>
      <c r="BE1167" s="144">
        <f>IF(BB1167=3,G1167,0)</f>
        <v>0</v>
      </c>
      <c r="BF1167" s="144">
        <f>IF(BB1167=4,G1167,0)</f>
        <v>0</v>
      </c>
      <c r="BG1167" s="144">
        <f>IF(BB1167=5,G1167,0)</f>
        <v>0</v>
      </c>
      <c r="CA1167" s="144">
        <v>12</v>
      </c>
      <c r="CB1167" s="144">
        <v>0</v>
      </c>
      <c r="CC1167" s="167"/>
      <c r="CD1167" s="167"/>
    </row>
    <row r="1168" spans="1:82">
      <c r="A1168" s="175"/>
      <c r="B1168" s="176"/>
      <c r="C1168" s="228" t="s">
        <v>1143</v>
      </c>
      <c r="D1168" s="229"/>
      <c r="E1168" s="178">
        <v>65</v>
      </c>
      <c r="F1168" s="179"/>
      <c r="G1168" s="180"/>
      <c r="H1168" s="181"/>
      <c r="I1168" s="182"/>
      <c r="J1168" s="181"/>
      <c r="K1168" s="182"/>
      <c r="M1168" s="177" t="s">
        <v>1143</v>
      </c>
      <c r="O1168" s="177"/>
      <c r="Q1168" s="167"/>
    </row>
    <row r="1169" spans="1:82">
      <c r="A1169" s="168">
        <v>123</v>
      </c>
      <c r="B1169" s="169" t="s">
        <v>1149</v>
      </c>
      <c r="C1169" s="170" t="s">
        <v>1150</v>
      </c>
      <c r="D1169" s="171" t="s">
        <v>79</v>
      </c>
      <c r="E1169" s="172">
        <v>65</v>
      </c>
      <c r="F1169" s="207"/>
      <c r="G1169" s="173">
        <f>E1169*F1169</f>
        <v>0</v>
      </c>
      <c r="H1169" s="174">
        <v>0</v>
      </c>
      <c r="I1169" s="174">
        <f>E1169*H1169</f>
        <v>0</v>
      </c>
      <c r="J1169" s="174">
        <v>0</v>
      </c>
      <c r="K1169" s="174">
        <f>E1169*J1169</f>
        <v>0</v>
      </c>
      <c r="Q1169" s="167">
        <v>2</v>
      </c>
      <c r="AA1169" s="144">
        <v>12</v>
      </c>
      <c r="AB1169" s="144">
        <v>0</v>
      </c>
      <c r="AC1169" s="144">
        <v>226</v>
      </c>
      <c r="BB1169" s="144">
        <v>2</v>
      </c>
      <c r="BC1169" s="144">
        <f>IF(BB1169=1,G1169,0)</f>
        <v>0</v>
      </c>
      <c r="BD1169" s="144">
        <f>IF(BB1169=2,G1169,0)</f>
        <v>0</v>
      </c>
      <c r="BE1169" s="144">
        <f>IF(BB1169=3,G1169,0)</f>
        <v>0</v>
      </c>
      <c r="BF1169" s="144">
        <f>IF(BB1169=4,G1169,0)</f>
        <v>0</v>
      </c>
      <c r="BG1169" s="144">
        <f>IF(BB1169=5,G1169,0)</f>
        <v>0</v>
      </c>
      <c r="CA1169" s="144">
        <v>12</v>
      </c>
      <c r="CB1169" s="144">
        <v>0</v>
      </c>
      <c r="CC1169" s="167"/>
      <c r="CD1169" s="167"/>
    </row>
    <row r="1170" spans="1:82">
      <c r="A1170" s="175"/>
      <c r="B1170" s="176"/>
      <c r="C1170" s="228" t="s">
        <v>1143</v>
      </c>
      <c r="D1170" s="229"/>
      <c r="E1170" s="178">
        <v>65</v>
      </c>
      <c r="F1170" s="179"/>
      <c r="G1170" s="180"/>
      <c r="H1170" s="181"/>
      <c r="I1170" s="182"/>
      <c r="J1170" s="181"/>
      <c r="K1170" s="182"/>
      <c r="M1170" s="177" t="s">
        <v>1143</v>
      </c>
      <c r="O1170" s="177"/>
      <c r="Q1170" s="167"/>
    </row>
    <row r="1171" spans="1:82">
      <c r="A1171" s="168">
        <v>124</v>
      </c>
      <c r="B1171" s="169" t="s">
        <v>1151</v>
      </c>
      <c r="C1171" s="170" t="s">
        <v>1152</v>
      </c>
      <c r="D1171" s="171" t="s">
        <v>79</v>
      </c>
      <c r="E1171" s="172">
        <v>65</v>
      </c>
      <c r="F1171" s="207"/>
      <c r="G1171" s="173">
        <f>E1171*F1171</f>
        <v>0</v>
      </c>
      <c r="H1171" s="174">
        <v>0</v>
      </c>
      <c r="I1171" s="174">
        <f>E1171*H1171</f>
        <v>0</v>
      </c>
      <c r="J1171" s="174">
        <v>0</v>
      </c>
      <c r="K1171" s="174">
        <f>E1171*J1171</f>
        <v>0</v>
      </c>
      <c r="Q1171" s="167">
        <v>2</v>
      </c>
      <c r="AA1171" s="144">
        <v>12</v>
      </c>
      <c r="AB1171" s="144">
        <v>0</v>
      </c>
      <c r="AC1171" s="144">
        <v>227</v>
      </c>
      <c r="BB1171" s="144">
        <v>2</v>
      </c>
      <c r="BC1171" s="144">
        <f>IF(BB1171=1,G1171,0)</f>
        <v>0</v>
      </c>
      <c r="BD1171" s="144">
        <f>IF(BB1171=2,G1171,0)</f>
        <v>0</v>
      </c>
      <c r="BE1171" s="144">
        <f>IF(BB1171=3,G1171,0)</f>
        <v>0</v>
      </c>
      <c r="BF1171" s="144">
        <f>IF(BB1171=4,G1171,0)</f>
        <v>0</v>
      </c>
      <c r="BG1171" s="144">
        <f>IF(BB1171=5,G1171,0)</f>
        <v>0</v>
      </c>
      <c r="CA1171" s="144">
        <v>12</v>
      </c>
      <c r="CB1171" s="144">
        <v>0</v>
      </c>
      <c r="CC1171" s="167"/>
      <c r="CD1171" s="167"/>
    </row>
    <row r="1172" spans="1:82">
      <c r="A1172" s="175"/>
      <c r="B1172" s="176"/>
      <c r="C1172" s="228" t="s">
        <v>1143</v>
      </c>
      <c r="D1172" s="229"/>
      <c r="E1172" s="178">
        <v>65</v>
      </c>
      <c r="F1172" s="179"/>
      <c r="G1172" s="180"/>
      <c r="H1172" s="181"/>
      <c r="I1172" s="182"/>
      <c r="J1172" s="181"/>
      <c r="K1172" s="182"/>
      <c r="M1172" s="177" t="s">
        <v>1143</v>
      </c>
      <c r="O1172" s="177"/>
      <c r="Q1172" s="167"/>
    </row>
    <row r="1173" spans="1:82">
      <c r="A1173" s="168">
        <v>125</v>
      </c>
      <c r="B1173" s="169" t="s">
        <v>1153</v>
      </c>
      <c r="C1173" s="170" t="s">
        <v>1154</v>
      </c>
      <c r="D1173" s="171" t="s">
        <v>98</v>
      </c>
      <c r="E1173" s="172">
        <v>65</v>
      </c>
      <c r="F1173" s="207"/>
      <c r="G1173" s="173">
        <f>E1173*F1173</f>
        <v>0</v>
      </c>
      <c r="H1173" s="174">
        <v>0</v>
      </c>
      <c r="I1173" s="174">
        <f>E1173*H1173</f>
        <v>0</v>
      </c>
      <c r="J1173" s="174">
        <v>0</v>
      </c>
      <c r="K1173" s="174">
        <f>E1173*J1173</f>
        <v>0</v>
      </c>
      <c r="Q1173" s="167">
        <v>2</v>
      </c>
      <c r="AA1173" s="144">
        <v>3</v>
      </c>
      <c r="AB1173" s="144">
        <v>1</v>
      </c>
      <c r="AC1173" s="144">
        <v>55347623</v>
      </c>
      <c r="BB1173" s="144">
        <v>2</v>
      </c>
      <c r="BC1173" s="144">
        <f>IF(BB1173=1,G1173,0)</f>
        <v>0</v>
      </c>
      <c r="BD1173" s="144">
        <f>IF(BB1173=2,G1173,0)</f>
        <v>0</v>
      </c>
      <c r="BE1173" s="144">
        <f>IF(BB1173=3,G1173,0)</f>
        <v>0</v>
      </c>
      <c r="BF1173" s="144">
        <f>IF(BB1173=4,G1173,0)</f>
        <v>0</v>
      </c>
      <c r="BG1173" s="144">
        <f>IF(BB1173=5,G1173,0)</f>
        <v>0</v>
      </c>
      <c r="CA1173" s="144">
        <v>3</v>
      </c>
      <c r="CB1173" s="144">
        <v>1</v>
      </c>
      <c r="CC1173" s="167"/>
      <c r="CD1173" s="167"/>
    </row>
    <row r="1174" spans="1:82">
      <c r="A1174" s="175"/>
      <c r="B1174" s="176"/>
      <c r="C1174" s="228" t="s">
        <v>1140</v>
      </c>
      <c r="D1174" s="229"/>
      <c r="E1174" s="178">
        <v>13</v>
      </c>
      <c r="F1174" s="179"/>
      <c r="G1174" s="180"/>
      <c r="H1174" s="181"/>
      <c r="I1174" s="182"/>
      <c r="J1174" s="181"/>
      <c r="K1174" s="182"/>
      <c r="M1174" s="177" t="s">
        <v>1140</v>
      </c>
      <c r="O1174" s="177"/>
      <c r="Q1174" s="167"/>
    </row>
    <row r="1175" spans="1:82">
      <c r="A1175" s="175"/>
      <c r="B1175" s="176"/>
      <c r="C1175" s="228" t="s">
        <v>1141</v>
      </c>
      <c r="D1175" s="229"/>
      <c r="E1175" s="178">
        <v>52</v>
      </c>
      <c r="F1175" s="179"/>
      <c r="G1175" s="180"/>
      <c r="H1175" s="181"/>
      <c r="I1175" s="182"/>
      <c r="J1175" s="181"/>
      <c r="K1175" s="182"/>
      <c r="M1175" s="177" t="s">
        <v>1141</v>
      </c>
      <c r="O1175" s="177"/>
      <c r="Q1175" s="167"/>
    </row>
    <row r="1176" spans="1:82">
      <c r="A1176" s="168">
        <v>126</v>
      </c>
      <c r="B1176" s="169" t="s">
        <v>1155</v>
      </c>
      <c r="C1176" s="170" t="s">
        <v>1156</v>
      </c>
      <c r="D1176" s="171" t="s">
        <v>102</v>
      </c>
      <c r="E1176" s="172">
        <v>0.2873</v>
      </c>
      <c r="F1176" s="207"/>
      <c r="G1176" s="173">
        <f>E1176*F1176</f>
        <v>0</v>
      </c>
      <c r="H1176" s="174">
        <v>0</v>
      </c>
      <c r="I1176" s="174">
        <f>E1176*H1176</f>
        <v>0</v>
      </c>
      <c r="J1176" s="174">
        <v>0</v>
      </c>
      <c r="K1176" s="174">
        <f>E1176*J1176</f>
        <v>0</v>
      </c>
      <c r="Q1176" s="167">
        <v>2</v>
      </c>
      <c r="AA1176" s="144">
        <v>7</v>
      </c>
      <c r="AB1176" s="144">
        <v>1001</v>
      </c>
      <c r="AC1176" s="144">
        <v>5</v>
      </c>
      <c r="BB1176" s="144">
        <v>2</v>
      </c>
      <c r="BC1176" s="144">
        <f>IF(BB1176=1,G1176,0)</f>
        <v>0</v>
      </c>
      <c r="BD1176" s="144">
        <f>IF(BB1176=2,G1176,0)</f>
        <v>0</v>
      </c>
      <c r="BE1176" s="144">
        <f>IF(BB1176=3,G1176,0)</f>
        <v>0</v>
      </c>
      <c r="BF1176" s="144">
        <f>IF(BB1176=4,G1176,0)</f>
        <v>0</v>
      </c>
      <c r="BG1176" s="144">
        <f>IF(BB1176=5,G1176,0)</f>
        <v>0</v>
      </c>
      <c r="CA1176" s="144">
        <v>7</v>
      </c>
      <c r="CB1176" s="144">
        <v>1001</v>
      </c>
      <c r="CC1176" s="167"/>
      <c r="CD1176" s="167"/>
    </row>
    <row r="1177" spans="1:82">
      <c r="A1177" s="183"/>
      <c r="B1177" s="184" t="s">
        <v>80</v>
      </c>
      <c r="C1177" s="185" t="str">
        <f>CONCATENATE(B1153," ",C1153)</f>
        <v>725 Zařizovací předměty</v>
      </c>
      <c r="D1177" s="186"/>
      <c r="E1177" s="187"/>
      <c r="F1177" s="188"/>
      <c r="G1177" s="189">
        <f>SUM(G1153:G1176)</f>
        <v>0</v>
      </c>
      <c r="H1177" s="190"/>
      <c r="I1177" s="191">
        <f>SUM(I1153:I1176)</f>
        <v>0.88529999999999998</v>
      </c>
      <c r="J1177" s="190"/>
      <c r="K1177" s="191">
        <f>SUM(K1153:K1176)</f>
        <v>0</v>
      </c>
      <c r="Q1177" s="167">
        <v>4</v>
      </c>
      <c r="BC1177" s="192">
        <f>SUM(BC1153:BC1176)</f>
        <v>0</v>
      </c>
      <c r="BD1177" s="192">
        <f>SUM(BD1153:BD1176)</f>
        <v>0</v>
      </c>
      <c r="BE1177" s="192">
        <f>SUM(BE1153:BE1176)</f>
        <v>0</v>
      </c>
      <c r="BF1177" s="192">
        <f>SUM(BF1153:BF1176)</f>
        <v>0</v>
      </c>
      <c r="BG1177" s="192">
        <f>SUM(BG1153:BG1176)</f>
        <v>0</v>
      </c>
    </row>
    <row r="1178" spans="1:82">
      <c r="A1178" s="159" t="s">
        <v>78</v>
      </c>
      <c r="B1178" s="160" t="s">
        <v>1687</v>
      </c>
      <c r="C1178" s="161" t="s">
        <v>1688</v>
      </c>
      <c r="D1178" s="162"/>
      <c r="E1178" s="163"/>
      <c r="F1178" s="163"/>
      <c r="G1178" s="164"/>
      <c r="H1178" s="165"/>
      <c r="I1178" s="166"/>
      <c r="J1178" s="165"/>
      <c r="K1178" s="166"/>
      <c r="Q1178" s="167">
        <v>1</v>
      </c>
    </row>
    <row r="1179" spans="1:82">
      <c r="A1179" s="168">
        <v>127</v>
      </c>
      <c r="B1179" s="169" t="s">
        <v>1690</v>
      </c>
      <c r="C1179" s="170" t="s">
        <v>1691</v>
      </c>
      <c r="D1179" s="171" t="s">
        <v>106</v>
      </c>
      <c r="E1179" s="172">
        <f>E1180</f>
        <v>300</v>
      </c>
      <c r="F1179" s="207"/>
      <c r="G1179" s="173">
        <f>E1179*F1179</f>
        <v>0</v>
      </c>
      <c r="H1179" s="174"/>
      <c r="I1179" s="174"/>
      <c r="J1179" s="174"/>
      <c r="K1179" s="174"/>
      <c r="Q1179" s="167"/>
      <c r="CC1179" s="167"/>
      <c r="CD1179" s="167"/>
    </row>
    <row r="1180" spans="1:82">
      <c r="A1180" s="168">
        <v>128</v>
      </c>
      <c r="B1180" s="169" t="s">
        <v>1689</v>
      </c>
      <c r="C1180" s="170" t="s">
        <v>1704</v>
      </c>
      <c r="D1180" s="171" t="s">
        <v>106</v>
      </c>
      <c r="E1180" s="172">
        <f>E1181</f>
        <v>300</v>
      </c>
      <c r="F1180" s="207"/>
      <c r="G1180" s="173">
        <f>E1180*F1180</f>
        <v>0</v>
      </c>
      <c r="H1180" s="174"/>
      <c r="I1180" s="174"/>
      <c r="J1180" s="174">
        <v>-1.057E-2</v>
      </c>
      <c r="K1180" s="174">
        <f>E1180*J1180</f>
        <v>-3.1709999999999998</v>
      </c>
      <c r="Q1180" s="167"/>
      <c r="CC1180" s="167"/>
      <c r="CD1180" s="167"/>
    </row>
    <row r="1181" spans="1:82">
      <c r="A1181" s="175"/>
      <c r="B1181" s="176"/>
      <c r="C1181" s="228" t="s">
        <v>1702</v>
      </c>
      <c r="D1181" s="229"/>
      <c r="E1181" s="178">
        <f>(12*5)*5</f>
        <v>300</v>
      </c>
      <c r="F1181" s="179"/>
      <c r="G1181" s="180"/>
      <c r="H1181" s="181"/>
      <c r="I1181" s="182"/>
      <c r="J1181" s="181"/>
      <c r="K1181" s="182"/>
      <c r="M1181" s="177"/>
      <c r="O1181" s="177"/>
      <c r="Q1181" s="167"/>
    </row>
    <row r="1182" spans="1:82">
      <c r="A1182" s="168">
        <v>129</v>
      </c>
      <c r="B1182" s="169" t="s">
        <v>1694</v>
      </c>
      <c r="C1182" s="170" t="s">
        <v>1695</v>
      </c>
      <c r="D1182" s="171" t="s">
        <v>106</v>
      </c>
      <c r="E1182" s="172">
        <v>81</v>
      </c>
      <c r="F1182" s="207"/>
      <c r="G1182" s="173">
        <f>E1182*F1182</f>
        <v>0</v>
      </c>
      <c r="H1182" s="174"/>
      <c r="I1182" s="174"/>
      <c r="J1182" s="174"/>
      <c r="K1182" s="174"/>
      <c r="Q1182" s="167"/>
      <c r="CC1182" s="167"/>
      <c r="CD1182" s="167"/>
    </row>
    <row r="1183" spans="1:82">
      <c r="A1183" s="168">
        <v>130</v>
      </c>
      <c r="B1183" s="169" t="s">
        <v>1692</v>
      </c>
      <c r="C1183" s="170" t="s">
        <v>1693</v>
      </c>
      <c r="D1183" s="171" t="s">
        <v>106</v>
      </c>
      <c r="E1183" s="172">
        <v>300</v>
      </c>
      <c r="F1183" s="207"/>
      <c r="G1183" s="173">
        <f>E1183*F1183</f>
        <v>0</v>
      </c>
      <c r="H1183" s="174"/>
      <c r="I1183" s="174"/>
      <c r="J1183" s="174"/>
      <c r="K1183" s="174"/>
      <c r="Q1183" s="167"/>
      <c r="CC1183" s="167"/>
      <c r="CD1183" s="167"/>
    </row>
    <row r="1184" spans="1:82">
      <c r="A1184" s="168">
        <v>131</v>
      </c>
      <c r="B1184" s="169" t="s">
        <v>1706</v>
      </c>
      <c r="C1184" s="170" t="s">
        <v>1707</v>
      </c>
      <c r="D1184" s="171" t="s">
        <v>106</v>
      </c>
      <c r="E1184" s="172">
        <v>300</v>
      </c>
      <c r="F1184" s="207"/>
      <c r="G1184" s="173">
        <f>E1184*F1184</f>
        <v>0</v>
      </c>
      <c r="H1184" s="174"/>
      <c r="I1184" s="174"/>
      <c r="J1184" s="174"/>
      <c r="K1184" s="174"/>
      <c r="Q1184" s="167"/>
      <c r="CC1184" s="167"/>
      <c r="CD1184" s="167"/>
    </row>
    <row r="1185" spans="1:82">
      <c r="A1185" s="168">
        <v>132</v>
      </c>
      <c r="B1185" s="169" t="s">
        <v>1696</v>
      </c>
      <c r="C1185" s="170" t="s">
        <v>1703</v>
      </c>
      <c r="D1185" s="171" t="s">
        <v>79</v>
      </c>
      <c r="E1185" s="172">
        <v>1</v>
      </c>
      <c r="F1185" s="207"/>
      <c r="G1185" s="173">
        <f>E1185*F1185</f>
        <v>0</v>
      </c>
      <c r="H1185" s="174"/>
      <c r="I1185" s="174"/>
      <c r="J1185" s="174"/>
      <c r="K1185" s="174"/>
      <c r="Q1185" s="167"/>
      <c r="CC1185" s="167"/>
      <c r="CD1185" s="167"/>
    </row>
    <row r="1186" spans="1:82">
      <c r="A1186" s="183"/>
      <c r="B1186" s="184" t="s">
        <v>80</v>
      </c>
      <c r="C1186" s="185" t="str">
        <f>CONCATENATE(B1178," ",C1178)</f>
        <v>735 Otopná tělesa</v>
      </c>
      <c r="D1186" s="186"/>
      <c r="E1186" s="187"/>
      <c r="F1186" s="188"/>
      <c r="G1186" s="189">
        <f>SUM(G1179:G1185)</f>
        <v>0</v>
      </c>
      <c r="H1186" s="190"/>
      <c r="I1186" s="191">
        <f>SUM(I1180:I1181)</f>
        <v>0</v>
      </c>
      <c r="J1186" s="190"/>
      <c r="K1186" s="191">
        <f>SUM(K1178:K1181)</f>
        <v>-3.1709999999999998</v>
      </c>
      <c r="Q1186" s="167">
        <v>4</v>
      </c>
      <c r="BC1186" s="192">
        <f>SUM(BC1156:BC1180)</f>
        <v>0</v>
      </c>
      <c r="BD1186" s="192">
        <f>SUM(BD1156:BD1180)</f>
        <v>0</v>
      </c>
      <c r="BE1186" s="192">
        <f>SUM(BE1156:BE1180)</f>
        <v>0</v>
      </c>
      <c r="BF1186" s="192">
        <f>SUM(BF1156:BF1180)</f>
        <v>0</v>
      </c>
      <c r="BG1186" s="192">
        <f>SUM(BG1156:BG1180)</f>
        <v>0</v>
      </c>
    </row>
    <row r="1187" spans="1:82">
      <c r="A1187" s="159" t="s">
        <v>78</v>
      </c>
      <c r="B1187" s="160" t="s">
        <v>1157</v>
      </c>
      <c r="C1187" s="161" t="s">
        <v>1158</v>
      </c>
      <c r="D1187" s="162"/>
      <c r="E1187" s="163"/>
      <c r="F1187" s="163"/>
      <c r="G1187" s="164"/>
      <c r="H1187" s="165"/>
      <c r="I1187" s="166"/>
      <c r="J1187" s="165"/>
      <c r="K1187" s="166"/>
      <c r="Q1187" s="167">
        <v>1</v>
      </c>
    </row>
    <row r="1188" spans="1:82">
      <c r="A1188" s="168">
        <v>133</v>
      </c>
      <c r="B1188" s="169" t="s">
        <v>1159</v>
      </c>
      <c r="C1188" s="170" t="s">
        <v>1160</v>
      </c>
      <c r="D1188" s="171" t="s">
        <v>98</v>
      </c>
      <c r="E1188" s="172">
        <v>70</v>
      </c>
      <c r="F1188" s="207"/>
      <c r="G1188" s="173">
        <f>E1188*F1188</f>
        <v>0</v>
      </c>
      <c r="H1188" s="174">
        <v>0</v>
      </c>
      <c r="I1188" s="174">
        <f>E1188*H1188</f>
        <v>0</v>
      </c>
      <c r="J1188" s="174">
        <v>0</v>
      </c>
      <c r="K1188" s="174">
        <f>E1188*J1188</f>
        <v>0</v>
      </c>
      <c r="Q1188" s="167">
        <v>2</v>
      </c>
      <c r="AA1188" s="144">
        <v>1</v>
      </c>
      <c r="AB1188" s="144">
        <v>7</v>
      </c>
      <c r="AC1188" s="144">
        <v>7</v>
      </c>
      <c r="BB1188" s="144">
        <v>2</v>
      </c>
      <c r="BC1188" s="144">
        <f>IF(BB1188=1,G1188,0)</f>
        <v>0</v>
      </c>
      <c r="BD1188" s="144">
        <f>IF(BB1188=2,G1188,0)</f>
        <v>0</v>
      </c>
      <c r="BE1188" s="144">
        <f>IF(BB1188=3,G1188,0)</f>
        <v>0</v>
      </c>
      <c r="BF1188" s="144">
        <f>IF(BB1188=4,G1188,0)</f>
        <v>0</v>
      </c>
      <c r="BG1188" s="144">
        <f>IF(BB1188=5,G1188,0)</f>
        <v>0</v>
      </c>
      <c r="CA1188" s="144">
        <v>1</v>
      </c>
      <c r="CB1188" s="144">
        <v>7</v>
      </c>
      <c r="CC1188" s="167"/>
      <c r="CD1188" s="167"/>
    </row>
    <row r="1189" spans="1:82">
      <c r="A1189" s="175"/>
      <c r="B1189" s="176"/>
      <c r="C1189" s="228" t="s">
        <v>1161</v>
      </c>
      <c r="D1189" s="229"/>
      <c r="E1189" s="178">
        <v>0</v>
      </c>
      <c r="F1189" s="179"/>
      <c r="G1189" s="180"/>
      <c r="H1189" s="181"/>
      <c r="I1189" s="182"/>
      <c r="J1189" s="181"/>
      <c r="K1189" s="182"/>
      <c r="M1189" s="177" t="s">
        <v>1161</v>
      </c>
      <c r="O1189" s="177"/>
      <c r="Q1189" s="167"/>
    </row>
    <row r="1190" spans="1:82">
      <c r="A1190" s="175"/>
      <c r="B1190" s="176"/>
      <c r="C1190" s="228" t="s">
        <v>1162</v>
      </c>
      <c r="D1190" s="229"/>
      <c r="E1190" s="178">
        <v>0</v>
      </c>
      <c r="F1190" s="179"/>
      <c r="G1190" s="180"/>
      <c r="H1190" s="181"/>
      <c r="I1190" s="182"/>
      <c r="J1190" s="181"/>
      <c r="K1190" s="182"/>
      <c r="M1190" s="177" t="s">
        <v>1162</v>
      </c>
      <c r="O1190" s="177"/>
      <c r="Q1190" s="167"/>
    </row>
    <row r="1191" spans="1:82">
      <c r="A1191" s="175"/>
      <c r="B1191" s="176"/>
      <c r="C1191" s="228" t="s">
        <v>1163</v>
      </c>
      <c r="D1191" s="229"/>
      <c r="E1191" s="178">
        <v>0</v>
      </c>
      <c r="F1191" s="179"/>
      <c r="G1191" s="180"/>
      <c r="H1191" s="181"/>
      <c r="I1191" s="182"/>
      <c r="J1191" s="181"/>
      <c r="K1191" s="182"/>
      <c r="M1191" s="177" t="s">
        <v>1163</v>
      </c>
      <c r="O1191" s="177"/>
      <c r="Q1191" s="167"/>
    </row>
    <row r="1192" spans="1:82">
      <c r="A1192" s="175"/>
      <c r="B1192" s="176"/>
      <c r="C1192" s="228" t="s">
        <v>1164</v>
      </c>
      <c r="D1192" s="229"/>
      <c r="E1192" s="178">
        <v>70</v>
      </c>
      <c r="F1192" s="179"/>
      <c r="G1192" s="180"/>
      <c r="H1192" s="181"/>
      <c r="I1192" s="182"/>
      <c r="J1192" s="181"/>
      <c r="K1192" s="182"/>
      <c r="M1192" s="177" t="s">
        <v>1164</v>
      </c>
      <c r="O1192" s="177"/>
      <c r="Q1192" s="167"/>
    </row>
    <row r="1193" spans="1:82">
      <c r="A1193" s="168">
        <v>134</v>
      </c>
      <c r="B1193" s="169" t="s">
        <v>1159</v>
      </c>
      <c r="C1193" s="170" t="s">
        <v>1160</v>
      </c>
      <c r="D1193" s="171" t="s">
        <v>98</v>
      </c>
      <c r="E1193" s="172">
        <v>175</v>
      </c>
      <c r="F1193" s="207"/>
      <c r="G1193" s="173">
        <f>E1193*F1193</f>
        <v>0</v>
      </c>
      <c r="H1193" s="174">
        <v>0</v>
      </c>
      <c r="I1193" s="174">
        <f>E1193*H1193</f>
        <v>0</v>
      </c>
      <c r="J1193" s="174">
        <v>0</v>
      </c>
      <c r="K1193" s="174">
        <f>E1193*J1193</f>
        <v>0</v>
      </c>
      <c r="Q1193" s="167">
        <v>2</v>
      </c>
      <c r="AA1193" s="144">
        <v>1</v>
      </c>
      <c r="AB1193" s="144">
        <v>7</v>
      </c>
      <c r="AC1193" s="144">
        <v>7</v>
      </c>
      <c r="BB1193" s="144">
        <v>2</v>
      </c>
      <c r="BC1193" s="144">
        <f>IF(BB1193=1,G1193,0)</f>
        <v>0</v>
      </c>
      <c r="BD1193" s="144">
        <f>IF(BB1193=2,G1193,0)</f>
        <v>0</v>
      </c>
      <c r="BE1193" s="144">
        <f>IF(BB1193=3,G1193,0)</f>
        <v>0</v>
      </c>
      <c r="BF1193" s="144">
        <f>IF(BB1193=4,G1193,0)</f>
        <v>0</v>
      </c>
      <c r="BG1193" s="144">
        <f>IF(BB1193=5,G1193,0)</f>
        <v>0</v>
      </c>
      <c r="CA1193" s="144">
        <v>1</v>
      </c>
      <c r="CB1193" s="144">
        <v>7</v>
      </c>
      <c r="CC1193" s="167"/>
      <c r="CD1193" s="167"/>
    </row>
    <row r="1194" spans="1:82">
      <c r="A1194" s="175"/>
      <c r="B1194" s="176"/>
      <c r="C1194" s="228" t="s">
        <v>1165</v>
      </c>
      <c r="D1194" s="229"/>
      <c r="E1194" s="178">
        <v>0</v>
      </c>
      <c r="F1194" s="179"/>
      <c r="G1194" s="180"/>
      <c r="H1194" s="181"/>
      <c r="I1194" s="182"/>
      <c r="J1194" s="181"/>
      <c r="K1194" s="182"/>
      <c r="M1194" s="177" t="s">
        <v>1165</v>
      </c>
      <c r="O1194" s="177"/>
      <c r="Q1194" s="167"/>
    </row>
    <row r="1195" spans="1:82">
      <c r="A1195" s="175"/>
      <c r="B1195" s="176"/>
      <c r="C1195" s="228" t="s">
        <v>1166</v>
      </c>
      <c r="D1195" s="229"/>
      <c r="E1195" s="178">
        <v>175</v>
      </c>
      <c r="F1195" s="179"/>
      <c r="G1195" s="180"/>
      <c r="H1195" s="181"/>
      <c r="I1195" s="182"/>
      <c r="J1195" s="181"/>
      <c r="K1195" s="182"/>
      <c r="M1195" s="177" t="s">
        <v>1166</v>
      </c>
      <c r="O1195" s="177"/>
      <c r="Q1195" s="167"/>
    </row>
    <row r="1196" spans="1:82">
      <c r="A1196" s="168">
        <v>135</v>
      </c>
      <c r="B1196" s="169" t="s">
        <v>1167</v>
      </c>
      <c r="C1196" s="170" t="s">
        <v>1168</v>
      </c>
      <c r="D1196" s="171" t="s">
        <v>98</v>
      </c>
      <c r="E1196" s="172">
        <v>70</v>
      </c>
      <c r="F1196" s="207"/>
      <c r="G1196" s="173">
        <f>E1196*F1196</f>
        <v>0</v>
      </c>
      <c r="H1196" s="174">
        <v>0</v>
      </c>
      <c r="I1196" s="174">
        <f>E1196*H1196</f>
        <v>0</v>
      </c>
      <c r="J1196" s="174">
        <v>0</v>
      </c>
      <c r="K1196" s="174">
        <f>E1196*J1196</f>
        <v>0</v>
      </c>
      <c r="Q1196" s="167">
        <v>2</v>
      </c>
      <c r="AA1196" s="144">
        <v>1</v>
      </c>
      <c r="AB1196" s="144">
        <v>7</v>
      </c>
      <c r="AC1196" s="144">
        <v>7</v>
      </c>
      <c r="BB1196" s="144">
        <v>2</v>
      </c>
      <c r="BC1196" s="144">
        <f>IF(BB1196=1,G1196,0)</f>
        <v>0</v>
      </c>
      <c r="BD1196" s="144">
        <f>IF(BB1196=2,G1196,0)</f>
        <v>0</v>
      </c>
      <c r="BE1196" s="144">
        <f>IF(BB1196=3,G1196,0)</f>
        <v>0</v>
      </c>
      <c r="BF1196" s="144">
        <f>IF(BB1196=4,G1196,0)</f>
        <v>0</v>
      </c>
      <c r="BG1196" s="144">
        <f>IF(BB1196=5,G1196,0)</f>
        <v>0</v>
      </c>
      <c r="CA1196" s="144">
        <v>1</v>
      </c>
      <c r="CB1196" s="144">
        <v>7</v>
      </c>
      <c r="CC1196" s="167"/>
      <c r="CD1196" s="167"/>
    </row>
    <row r="1197" spans="1:82">
      <c r="A1197" s="175"/>
      <c r="B1197" s="176"/>
      <c r="C1197" s="228" t="s">
        <v>1169</v>
      </c>
      <c r="D1197" s="229"/>
      <c r="E1197" s="178">
        <v>70</v>
      </c>
      <c r="F1197" s="179"/>
      <c r="G1197" s="180"/>
      <c r="H1197" s="181"/>
      <c r="I1197" s="182"/>
      <c r="J1197" s="181"/>
      <c r="K1197" s="182"/>
      <c r="M1197" s="177" t="s">
        <v>1169</v>
      </c>
      <c r="O1197" s="177"/>
      <c r="Q1197" s="167"/>
    </row>
    <row r="1198" spans="1:82">
      <c r="A1198" s="168">
        <v>136</v>
      </c>
      <c r="B1198" s="169" t="s">
        <v>1170</v>
      </c>
      <c r="C1198" s="251" t="s">
        <v>1717</v>
      </c>
      <c r="D1198" s="171" t="s">
        <v>98</v>
      </c>
      <c r="E1198" s="172">
        <v>175</v>
      </c>
      <c r="F1198" s="207"/>
      <c r="G1198" s="173">
        <f>E1198*F1198</f>
        <v>0</v>
      </c>
      <c r="H1198" s="174">
        <v>0</v>
      </c>
      <c r="I1198" s="174">
        <f>E1198*H1198</f>
        <v>0</v>
      </c>
      <c r="J1198" s="174">
        <v>0</v>
      </c>
      <c r="K1198" s="174">
        <f>E1198*J1198</f>
        <v>0</v>
      </c>
      <c r="Q1198" s="167">
        <v>2</v>
      </c>
      <c r="AA1198" s="144">
        <v>1</v>
      </c>
      <c r="AB1198" s="144">
        <v>7</v>
      </c>
      <c r="AC1198" s="144">
        <v>7</v>
      </c>
      <c r="BB1198" s="144">
        <v>2</v>
      </c>
      <c r="BC1198" s="144">
        <f>IF(BB1198=1,G1198,0)</f>
        <v>0</v>
      </c>
      <c r="BD1198" s="144">
        <f>IF(BB1198=2,G1198,0)</f>
        <v>0</v>
      </c>
      <c r="BE1198" s="144">
        <f>IF(BB1198=3,G1198,0)</f>
        <v>0</v>
      </c>
      <c r="BF1198" s="144">
        <f>IF(BB1198=4,G1198,0)</f>
        <v>0</v>
      </c>
      <c r="BG1198" s="144">
        <f>IF(BB1198=5,G1198,0)</f>
        <v>0</v>
      </c>
      <c r="CA1198" s="144">
        <v>1</v>
      </c>
      <c r="CB1198" s="144">
        <v>7</v>
      </c>
      <c r="CC1198" s="167"/>
      <c r="CD1198" s="167"/>
    </row>
    <row r="1199" spans="1:82">
      <c r="A1199" s="175"/>
      <c r="B1199" s="176"/>
      <c r="C1199" s="228" t="s">
        <v>1171</v>
      </c>
      <c r="D1199" s="229"/>
      <c r="E1199" s="178">
        <v>175</v>
      </c>
      <c r="F1199" s="179"/>
      <c r="G1199" s="180"/>
      <c r="H1199" s="181"/>
      <c r="I1199" s="182"/>
      <c r="J1199" s="181"/>
      <c r="K1199" s="182"/>
      <c r="M1199" s="177" t="s">
        <v>1171</v>
      </c>
      <c r="O1199" s="177"/>
      <c r="Q1199" s="167"/>
    </row>
    <row r="1200" spans="1:82">
      <c r="A1200" s="168">
        <v>137</v>
      </c>
      <c r="B1200" s="169" t="s">
        <v>1172</v>
      </c>
      <c r="C1200" s="170" t="s">
        <v>1173</v>
      </c>
      <c r="D1200" s="171" t="s">
        <v>98</v>
      </c>
      <c r="E1200" s="172">
        <v>5</v>
      </c>
      <c r="F1200" s="207"/>
      <c r="G1200" s="173">
        <f>E1200*F1200</f>
        <v>0</v>
      </c>
      <c r="H1200" s="174">
        <v>0</v>
      </c>
      <c r="I1200" s="174">
        <f>E1200*H1200</f>
        <v>0</v>
      </c>
      <c r="J1200" s="174">
        <v>-0.17399999999999999</v>
      </c>
      <c r="K1200" s="174">
        <f>E1200*J1200</f>
        <v>-0.86999999999999988</v>
      </c>
      <c r="Q1200" s="167">
        <v>2</v>
      </c>
      <c r="AA1200" s="144">
        <v>1</v>
      </c>
      <c r="AB1200" s="144">
        <v>7</v>
      </c>
      <c r="AC1200" s="144">
        <v>7</v>
      </c>
      <c r="BB1200" s="144">
        <v>2</v>
      </c>
      <c r="BC1200" s="144">
        <f>IF(BB1200=1,G1200,0)</f>
        <v>0</v>
      </c>
      <c r="BD1200" s="144">
        <f>IF(BB1200=2,G1200,0)</f>
        <v>0</v>
      </c>
      <c r="BE1200" s="144">
        <f>IF(BB1200=3,G1200,0)</f>
        <v>0</v>
      </c>
      <c r="BF1200" s="144">
        <f>IF(BB1200=4,G1200,0)</f>
        <v>0</v>
      </c>
      <c r="BG1200" s="144">
        <f>IF(BB1200=5,G1200,0)</f>
        <v>0</v>
      </c>
      <c r="CA1200" s="144">
        <v>1</v>
      </c>
      <c r="CB1200" s="144">
        <v>7</v>
      </c>
      <c r="CC1200" s="167"/>
      <c r="CD1200" s="167"/>
    </row>
    <row r="1201" spans="1:82">
      <c r="A1201" s="175"/>
      <c r="B1201" s="176"/>
      <c r="C1201" s="228" t="s">
        <v>1174</v>
      </c>
      <c r="D1201" s="229"/>
      <c r="E1201" s="178">
        <v>1</v>
      </c>
      <c r="F1201" s="179"/>
      <c r="G1201" s="180"/>
      <c r="H1201" s="181"/>
      <c r="I1201" s="182"/>
      <c r="J1201" s="181"/>
      <c r="K1201" s="182"/>
      <c r="M1201" s="177" t="s">
        <v>1174</v>
      </c>
      <c r="O1201" s="177"/>
      <c r="Q1201" s="167"/>
    </row>
    <row r="1202" spans="1:82">
      <c r="A1202" s="175"/>
      <c r="B1202" s="176"/>
      <c r="C1202" s="228" t="s">
        <v>1175</v>
      </c>
      <c r="D1202" s="229"/>
      <c r="E1202" s="178">
        <v>4</v>
      </c>
      <c r="F1202" s="179"/>
      <c r="G1202" s="180"/>
      <c r="H1202" s="181"/>
      <c r="I1202" s="182"/>
      <c r="J1202" s="181"/>
      <c r="K1202" s="182"/>
      <c r="M1202" s="177" t="s">
        <v>1175</v>
      </c>
      <c r="O1202" s="177"/>
      <c r="Q1202" s="167"/>
    </row>
    <row r="1203" spans="1:82">
      <c r="A1203" s="168">
        <v>138</v>
      </c>
      <c r="B1203" s="169" t="s">
        <v>1176</v>
      </c>
      <c r="C1203" s="170" t="s">
        <v>1177</v>
      </c>
      <c r="D1203" s="171" t="s">
        <v>79</v>
      </c>
      <c r="E1203" s="172">
        <v>255</v>
      </c>
      <c r="F1203" s="207"/>
      <c r="G1203" s="173">
        <f>E1203*F1203</f>
        <v>0</v>
      </c>
      <c r="H1203" s="174">
        <v>0</v>
      </c>
      <c r="I1203" s="174">
        <f>E1203*H1203</f>
        <v>0</v>
      </c>
      <c r="J1203" s="174">
        <v>0</v>
      </c>
      <c r="K1203" s="174">
        <f>E1203*J1203</f>
        <v>0</v>
      </c>
      <c r="Q1203" s="167">
        <v>2</v>
      </c>
      <c r="AA1203" s="144">
        <v>12</v>
      </c>
      <c r="AB1203" s="144">
        <v>0</v>
      </c>
      <c r="AC1203" s="144">
        <v>37</v>
      </c>
      <c r="BB1203" s="144">
        <v>2</v>
      </c>
      <c r="BC1203" s="144">
        <f>IF(BB1203=1,G1203,0)</f>
        <v>0</v>
      </c>
      <c r="BD1203" s="144">
        <f>IF(BB1203=2,G1203,0)</f>
        <v>0</v>
      </c>
      <c r="BE1203" s="144">
        <f>IF(BB1203=3,G1203,0)</f>
        <v>0</v>
      </c>
      <c r="BF1203" s="144">
        <f>IF(BB1203=4,G1203,0)</f>
        <v>0</v>
      </c>
      <c r="BG1203" s="144">
        <f>IF(BB1203=5,G1203,0)</f>
        <v>0</v>
      </c>
      <c r="CA1203" s="144">
        <v>12</v>
      </c>
      <c r="CB1203" s="144">
        <v>0</v>
      </c>
      <c r="CC1203" s="167"/>
      <c r="CD1203" s="167"/>
    </row>
    <row r="1204" spans="1:82">
      <c r="A1204" s="175"/>
      <c r="B1204" s="176"/>
      <c r="C1204" s="228" t="s">
        <v>1178</v>
      </c>
      <c r="D1204" s="229"/>
      <c r="E1204" s="178">
        <v>255</v>
      </c>
      <c r="F1204" s="179"/>
      <c r="G1204" s="180"/>
      <c r="H1204" s="181"/>
      <c r="I1204" s="182"/>
      <c r="J1204" s="181"/>
      <c r="K1204" s="182"/>
      <c r="M1204" s="177" t="s">
        <v>1178</v>
      </c>
      <c r="O1204" s="177"/>
      <c r="Q1204" s="167"/>
    </row>
    <row r="1205" spans="1:82">
      <c r="A1205" s="168">
        <v>139</v>
      </c>
      <c r="B1205" s="169" t="s">
        <v>1179</v>
      </c>
      <c r="C1205" s="170" t="s">
        <v>1180</v>
      </c>
      <c r="D1205" s="171" t="s">
        <v>79</v>
      </c>
      <c r="E1205" s="172">
        <v>60</v>
      </c>
      <c r="F1205" s="207"/>
      <c r="G1205" s="173">
        <f>E1205*F1205</f>
        <v>0</v>
      </c>
      <c r="H1205" s="174">
        <v>0</v>
      </c>
      <c r="I1205" s="174">
        <f>E1205*H1205</f>
        <v>0</v>
      </c>
      <c r="J1205" s="174">
        <v>0</v>
      </c>
      <c r="K1205" s="174">
        <f>E1205*J1205</f>
        <v>0</v>
      </c>
      <c r="Q1205" s="167">
        <v>2</v>
      </c>
      <c r="AA1205" s="144">
        <v>12</v>
      </c>
      <c r="AB1205" s="144">
        <v>0</v>
      </c>
      <c r="AC1205" s="144">
        <v>228</v>
      </c>
      <c r="BB1205" s="144">
        <v>2</v>
      </c>
      <c r="BC1205" s="144">
        <f>IF(BB1205=1,G1205,0)</f>
        <v>0</v>
      </c>
      <c r="BD1205" s="144">
        <f>IF(BB1205=2,G1205,0)</f>
        <v>0</v>
      </c>
      <c r="BE1205" s="144">
        <f>IF(BB1205=3,G1205,0)</f>
        <v>0</v>
      </c>
      <c r="BF1205" s="144">
        <f>IF(BB1205=4,G1205,0)</f>
        <v>0</v>
      </c>
      <c r="BG1205" s="144">
        <f>IF(BB1205=5,G1205,0)</f>
        <v>0</v>
      </c>
      <c r="CA1205" s="144">
        <v>12</v>
      </c>
      <c r="CB1205" s="144">
        <v>0</v>
      </c>
      <c r="CC1205" s="167"/>
      <c r="CD1205" s="167"/>
    </row>
    <row r="1206" spans="1:82">
      <c r="A1206" s="175"/>
      <c r="B1206" s="176"/>
      <c r="C1206" s="228" t="s">
        <v>1181</v>
      </c>
      <c r="D1206" s="229"/>
      <c r="E1206" s="178">
        <v>60</v>
      </c>
      <c r="F1206" s="179"/>
      <c r="G1206" s="180"/>
      <c r="H1206" s="181"/>
      <c r="I1206" s="182"/>
      <c r="J1206" s="181"/>
      <c r="K1206" s="182"/>
      <c r="M1206" s="177" t="s">
        <v>1181</v>
      </c>
      <c r="O1206" s="177"/>
      <c r="Q1206" s="167"/>
    </row>
    <row r="1207" spans="1:82" ht="22.5">
      <c r="A1207" s="168">
        <v>140</v>
      </c>
      <c r="B1207" s="169" t="s">
        <v>1182</v>
      </c>
      <c r="C1207" s="170" t="s">
        <v>1183</v>
      </c>
      <c r="D1207" s="171" t="s">
        <v>79</v>
      </c>
      <c r="E1207" s="172">
        <v>65</v>
      </c>
      <c r="F1207" s="207"/>
      <c r="G1207" s="173">
        <f>E1207*F1207</f>
        <v>0</v>
      </c>
      <c r="H1207" s="174">
        <v>0</v>
      </c>
      <c r="I1207" s="174">
        <f>E1207*H1207</f>
        <v>0</v>
      </c>
      <c r="J1207" s="174">
        <v>0</v>
      </c>
      <c r="K1207" s="174">
        <f>E1207*J1207</f>
        <v>0</v>
      </c>
      <c r="Q1207" s="167">
        <v>2</v>
      </c>
      <c r="AA1207" s="144">
        <v>12</v>
      </c>
      <c r="AB1207" s="144">
        <v>0</v>
      </c>
      <c r="AC1207" s="144">
        <v>229</v>
      </c>
      <c r="BB1207" s="144">
        <v>2</v>
      </c>
      <c r="BC1207" s="144">
        <f>IF(BB1207=1,G1207,0)</f>
        <v>0</v>
      </c>
      <c r="BD1207" s="144">
        <f>IF(BB1207=2,G1207,0)</f>
        <v>0</v>
      </c>
      <c r="BE1207" s="144">
        <f>IF(BB1207=3,G1207,0)</f>
        <v>0</v>
      </c>
      <c r="BF1207" s="144">
        <f>IF(BB1207=4,G1207,0)</f>
        <v>0</v>
      </c>
      <c r="BG1207" s="144">
        <f>IF(BB1207=5,G1207,0)</f>
        <v>0</v>
      </c>
      <c r="CA1207" s="144">
        <v>12</v>
      </c>
      <c r="CB1207" s="144">
        <v>0</v>
      </c>
      <c r="CC1207" s="167"/>
      <c r="CD1207" s="167"/>
    </row>
    <row r="1208" spans="1:82">
      <c r="A1208" s="175"/>
      <c r="B1208" s="176"/>
      <c r="C1208" s="228" t="s">
        <v>1143</v>
      </c>
      <c r="D1208" s="229"/>
      <c r="E1208" s="178">
        <v>65</v>
      </c>
      <c r="F1208" s="179"/>
      <c r="G1208" s="180"/>
      <c r="H1208" s="181"/>
      <c r="I1208" s="182"/>
      <c r="J1208" s="181"/>
      <c r="K1208" s="182"/>
      <c r="M1208" s="177" t="s">
        <v>1143</v>
      </c>
      <c r="O1208" s="177"/>
      <c r="Q1208" s="167"/>
    </row>
    <row r="1209" spans="1:82" ht="22.5">
      <c r="A1209" s="168">
        <v>141</v>
      </c>
      <c r="B1209" s="169" t="s">
        <v>1184</v>
      </c>
      <c r="C1209" s="170" t="s">
        <v>1185</v>
      </c>
      <c r="D1209" s="171" t="s">
        <v>79</v>
      </c>
      <c r="E1209" s="172">
        <v>120</v>
      </c>
      <c r="F1209" s="207"/>
      <c r="G1209" s="173">
        <f>E1209*F1209</f>
        <v>0</v>
      </c>
      <c r="H1209" s="174">
        <v>0</v>
      </c>
      <c r="I1209" s="174">
        <f>E1209*H1209</f>
        <v>0</v>
      </c>
      <c r="J1209" s="174">
        <v>0</v>
      </c>
      <c r="K1209" s="174">
        <f>E1209*J1209</f>
        <v>0</v>
      </c>
      <c r="Q1209" s="167">
        <v>2</v>
      </c>
      <c r="AA1209" s="144">
        <v>12</v>
      </c>
      <c r="AB1209" s="144">
        <v>0</v>
      </c>
      <c r="AC1209" s="144">
        <v>14</v>
      </c>
      <c r="BB1209" s="144">
        <v>2</v>
      </c>
      <c r="BC1209" s="144">
        <f>IF(BB1209=1,G1209,0)</f>
        <v>0</v>
      </c>
      <c r="BD1209" s="144">
        <f>IF(BB1209=2,G1209,0)</f>
        <v>0</v>
      </c>
      <c r="BE1209" s="144">
        <f>IF(BB1209=3,G1209,0)</f>
        <v>0</v>
      </c>
      <c r="BF1209" s="144">
        <f>IF(BB1209=4,G1209,0)</f>
        <v>0</v>
      </c>
      <c r="BG1209" s="144">
        <f>IF(BB1209=5,G1209,0)</f>
        <v>0</v>
      </c>
      <c r="CA1209" s="144">
        <v>12</v>
      </c>
      <c r="CB1209" s="144">
        <v>0</v>
      </c>
      <c r="CC1209" s="167"/>
      <c r="CD1209" s="167"/>
    </row>
    <row r="1210" spans="1:82">
      <c r="A1210" s="175"/>
      <c r="B1210" s="176"/>
      <c r="C1210" s="228" t="s">
        <v>1186</v>
      </c>
      <c r="D1210" s="229"/>
      <c r="E1210" s="178">
        <v>24</v>
      </c>
      <c r="F1210" s="179"/>
      <c r="G1210" s="180"/>
      <c r="H1210" s="181"/>
      <c r="I1210" s="182"/>
      <c r="J1210" s="181"/>
      <c r="K1210" s="182"/>
      <c r="M1210" s="177" t="s">
        <v>1186</v>
      </c>
      <c r="O1210" s="177"/>
      <c r="Q1210" s="167"/>
    </row>
    <row r="1211" spans="1:82">
      <c r="A1211" s="175"/>
      <c r="B1211" s="176"/>
      <c r="C1211" s="228" t="s">
        <v>1187</v>
      </c>
      <c r="D1211" s="229"/>
      <c r="E1211" s="178">
        <v>96</v>
      </c>
      <c r="F1211" s="179"/>
      <c r="G1211" s="180"/>
      <c r="H1211" s="181"/>
      <c r="I1211" s="182"/>
      <c r="J1211" s="181"/>
      <c r="K1211" s="182"/>
      <c r="M1211" s="177" t="s">
        <v>1187</v>
      </c>
      <c r="O1211" s="177"/>
      <c r="Q1211" s="167"/>
    </row>
    <row r="1212" spans="1:82">
      <c r="A1212" s="168">
        <v>142</v>
      </c>
      <c r="B1212" s="169" t="s">
        <v>1188</v>
      </c>
      <c r="C1212" s="170" t="s">
        <v>1189</v>
      </c>
      <c r="D1212" s="171" t="s">
        <v>79</v>
      </c>
      <c r="E1212" s="172">
        <v>120</v>
      </c>
      <c r="F1212" s="207"/>
      <c r="G1212" s="173">
        <f>E1212*F1212</f>
        <v>0</v>
      </c>
      <c r="H1212" s="174">
        <v>0</v>
      </c>
      <c r="I1212" s="174">
        <f>E1212*H1212</f>
        <v>0</v>
      </c>
      <c r="J1212" s="174">
        <v>0</v>
      </c>
      <c r="K1212" s="174">
        <f>E1212*J1212</f>
        <v>0</v>
      </c>
      <c r="Q1212" s="167">
        <v>2</v>
      </c>
      <c r="AA1212" s="144">
        <v>12</v>
      </c>
      <c r="AB1212" s="144">
        <v>0</v>
      </c>
      <c r="AC1212" s="144">
        <v>15</v>
      </c>
      <c r="BB1212" s="144">
        <v>2</v>
      </c>
      <c r="BC1212" s="144">
        <f>IF(BB1212=1,G1212,0)</f>
        <v>0</v>
      </c>
      <c r="BD1212" s="144">
        <f>IF(BB1212=2,G1212,0)</f>
        <v>0</v>
      </c>
      <c r="BE1212" s="144">
        <f>IF(BB1212=3,G1212,0)</f>
        <v>0</v>
      </c>
      <c r="BF1212" s="144">
        <f>IF(BB1212=4,G1212,0)</f>
        <v>0</v>
      </c>
      <c r="BG1212" s="144">
        <f>IF(BB1212=5,G1212,0)</f>
        <v>0</v>
      </c>
      <c r="CA1212" s="144">
        <v>12</v>
      </c>
      <c r="CB1212" s="144">
        <v>0</v>
      </c>
      <c r="CC1212" s="167"/>
      <c r="CD1212" s="167"/>
    </row>
    <row r="1213" spans="1:82">
      <c r="A1213" s="175"/>
      <c r="B1213" s="176"/>
      <c r="C1213" s="228" t="s">
        <v>1186</v>
      </c>
      <c r="D1213" s="229"/>
      <c r="E1213" s="178">
        <v>24</v>
      </c>
      <c r="F1213" s="179"/>
      <c r="G1213" s="180"/>
      <c r="H1213" s="181"/>
      <c r="I1213" s="182"/>
      <c r="J1213" s="181"/>
      <c r="K1213" s="182"/>
      <c r="M1213" s="177" t="s">
        <v>1186</v>
      </c>
      <c r="O1213" s="177"/>
      <c r="Q1213" s="167"/>
    </row>
    <row r="1214" spans="1:82">
      <c r="A1214" s="175"/>
      <c r="B1214" s="176"/>
      <c r="C1214" s="228" t="s">
        <v>1190</v>
      </c>
      <c r="D1214" s="229"/>
      <c r="E1214" s="178">
        <v>96</v>
      </c>
      <c r="F1214" s="179"/>
      <c r="G1214" s="180"/>
      <c r="H1214" s="181"/>
      <c r="I1214" s="182"/>
      <c r="J1214" s="181"/>
      <c r="K1214" s="182"/>
      <c r="M1214" s="177" t="s">
        <v>1190</v>
      </c>
      <c r="O1214" s="177"/>
      <c r="Q1214" s="167"/>
    </row>
    <row r="1215" spans="1:82" ht="22.5">
      <c r="A1215" s="168">
        <v>143</v>
      </c>
      <c r="B1215" s="169" t="s">
        <v>1191</v>
      </c>
      <c r="C1215" s="170" t="s">
        <v>1192</v>
      </c>
      <c r="D1215" s="171" t="s">
        <v>79</v>
      </c>
      <c r="E1215" s="172">
        <v>35</v>
      </c>
      <c r="F1215" s="207"/>
      <c r="G1215" s="173">
        <f>E1215*F1215</f>
        <v>0</v>
      </c>
      <c r="H1215" s="174">
        <v>0</v>
      </c>
      <c r="I1215" s="174">
        <f>E1215*H1215</f>
        <v>0</v>
      </c>
      <c r="J1215" s="174">
        <v>0</v>
      </c>
      <c r="K1215" s="174">
        <f>E1215*J1215</f>
        <v>0</v>
      </c>
      <c r="Q1215" s="167">
        <v>2</v>
      </c>
      <c r="AA1215" s="144">
        <v>12</v>
      </c>
      <c r="AB1215" s="144">
        <v>0</v>
      </c>
      <c r="AC1215" s="144">
        <v>16</v>
      </c>
      <c r="BB1215" s="144">
        <v>2</v>
      </c>
      <c r="BC1215" s="144">
        <f>IF(BB1215=1,G1215,0)</f>
        <v>0</v>
      </c>
      <c r="BD1215" s="144">
        <f>IF(BB1215=2,G1215,0)</f>
        <v>0</v>
      </c>
      <c r="BE1215" s="144">
        <f>IF(BB1215=3,G1215,0)</f>
        <v>0</v>
      </c>
      <c r="BF1215" s="144">
        <f>IF(BB1215=4,G1215,0)</f>
        <v>0</v>
      </c>
      <c r="BG1215" s="144">
        <f>IF(BB1215=5,G1215,0)</f>
        <v>0</v>
      </c>
      <c r="CA1215" s="144">
        <v>12</v>
      </c>
      <c r="CB1215" s="144">
        <v>0</v>
      </c>
      <c r="CC1215" s="167"/>
      <c r="CD1215" s="167"/>
    </row>
    <row r="1216" spans="1:82">
      <c r="A1216" s="175"/>
      <c r="B1216" s="176"/>
      <c r="C1216" s="228" t="s">
        <v>1193</v>
      </c>
      <c r="D1216" s="229"/>
      <c r="E1216" s="178">
        <v>7</v>
      </c>
      <c r="F1216" s="179"/>
      <c r="G1216" s="180"/>
      <c r="H1216" s="181"/>
      <c r="I1216" s="182"/>
      <c r="J1216" s="181"/>
      <c r="K1216" s="182"/>
      <c r="M1216" s="177" t="s">
        <v>1193</v>
      </c>
      <c r="O1216" s="177"/>
      <c r="Q1216" s="167"/>
    </row>
    <row r="1217" spans="1:82">
      <c r="A1217" s="175"/>
      <c r="B1217" s="176"/>
      <c r="C1217" s="228" t="s">
        <v>1194</v>
      </c>
      <c r="D1217" s="229"/>
      <c r="E1217" s="178">
        <v>28</v>
      </c>
      <c r="F1217" s="179"/>
      <c r="G1217" s="180"/>
      <c r="H1217" s="181"/>
      <c r="I1217" s="182"/>
      <c r="J1217" s="181"/>
      <c r="K1217" s="182"/>
      <c r="M1217" s="177" t="s">
        <v>1194</v>
      </c>
      <c r="O1217" s="177"/>
      <c r="Q1217" s="167"/>
    </row>
    <row r="1218" spans="1:82" ht="22.5">
      <c r="A1218" s="168">
        <v>144</v>
      </c>
      <c r="B1218" s="169" t="s">
        <v>1195</v>
      </c>
      <c r="C1218" s="170" t="s">
        <v>1196</v>
      </c>
      <c r="D1218" s="171" t="s">
        <v>79</v>
      </c>
      <c r="E1218" s="172">
        <v>25</v>
      </c>
      <c r="F1218" s="207"/>
      <c r="G1218" s="173">
        <f>E1218*F1218</f>
        <v>0</v>
      </c>
      <c r="H1218" s="174">
        <v>0</v>
      </c>
      <c r="I1218" s="174">
        <f>E1218*H1218</f>
        <v>0</v>
      </c>
      <c r="J1218" s="174">
        <v>0</v>
      </c>
      <c r="K1218" s="174">
        <f>E1218*J1218</f>
        <v>0</v>
      </c>
      <c r="Q1218" s="167">
        <v>2</v>
      </c>
      <c r="AA1218" s="144">
        <v>12</v>
      </c>
      <c r="AB1218" s="144">
        <v>0</v>
      </c>
      <c r="AC1218" s="144">
        <v>17</v>
      </c>
      <c r="BB1218" s="144">
        <v>2</v>
      </c>
      <c r="BC1218" s="144">
        <f>IF(BB1218=1,G1218,0)</f>
        <v>0</v>
      </c>
      <c r="BD1218" s="144">
        <f>IF(BB1218=2,G1218,0)</f>
        <v>0</v>
      </c>
      <c r="BE1218" s="144">
        <f>IF(BB1218=3,G1218,0)</f>
        <v>0</v>
      </c>
      <c r="BF1218" s="144">
        <f>IF(BB1218=4,G1218,0)</f>
        <v>0</v>
      </c>
      <c r="BG1218" s="144">
        <f>IF(BB1218=5,G1218,0)</f>
        <v>0</v>
      </c>
      <c r="CA1218" s="144">
        <v>12</v>
      </c>
      <c r="CB1218" s="144">
        <v>0</v>
      </c>
      <c r="CC1218" s="167"/>
      <c r="CD1218" s="167"/>
    </row>
    <row r="1219" spans="1:82">
      <c r="A1219" s="175"/>
      <c r="B1219" s="176"/>
      <c r="C1219" s="228" t="s">
        <v>1197</v>
      </c>
      <c r="D1219" s="229"/>
      <c r="E1219" s="178">
        <v>5</v>
      </c>
      <c r="F1219" s="179"/>
      <c r="G1219" s="180"/>
      <c r="H1219" s="181"/>
      <c r="I1219" s="182"/>
      <c r="J1219" s="181"/>
      <c r="K1219" s="182"/>
      <c r="M1219" s="177" t="s">
        <v>1197</v>
      </c>
      <c r="O1219" s="177"/>
      <c r="Q1219" s="167"/>
    </row>
    <row r="1220" spans="1:82">
      <c r="A1220" s="175"/>
      <c r="B1220" s="176"/>
      <c r="C1220" s="228" t="s">
        <v>1198</v>
      </c>
      <c r="D1220" s="229"/>
      <c r="E1220" s="178">
        <v>20</v>
      </c>
      <c r="F1220" s="179"/>
      <c r="G1220" s="180"/>
      <c r="H1220" s="181"/>
      <c r="I1220" s="182"/>
      <c r="J1220" s="181"/>
      <c r="K1220" s="182"/>
      <c r="M1220" s="177" t="s">
        <v>1198</v>
      </c>
      <c r="O1220" s="177"/>
      <c r="Q1220" s="167"/>
    </row>
    <row r="1221" spans="1:82" ht="22.5">
      <c r="A1221" s="168">
        <v>145</v>
      </c>
      <c r="B1221" s="169" t="s">
        <v>1199</v>
      </c>
      <c r="C1221" s="170" t="s">
        <v>1200</v>
      </c>
      <c r="D1221" s="171" t="s">
        <v>79</v>
      </c>
      <c r="E1221" s="172">
        <v>5</v>
      </c>
      <c r="F1221" s="207"/>
      <c r="G1221" s="173">
        <f>E1221*F1221</f>
        <v>0</v>
      </c>
      <c r="H1221" s="174">
        <v>0</v>
      </c>
      <c r="I1221" s="174">
        <f>E1221*H1221</f>
        <v>0</v>
      </c>
      <c r="J1221" s="174">
        <v>0</v>
      </c>
      <c r="K1221" s="174">
        <f>E1221*J1221</f>
        <v>0</v>
      </c>
      <c r="Q1221" s="167">
        <v>2</v>
      </c>
      <c r="AA1221" s="144">
        <v>12</v>
      </c>
      <c r="AB1221" s="144">
        <v>0</v>
      </c>
      <c r="AC1221" s="144">
        <v>18</v>
      </c>
      <c r="BB1221" s="144">
        <v>2</v>
      </c>
      <c r="BC1221" s="144">
        <f>IF(BB1221=1,G1221,0)</f>
        <v>0</v>
      </c>
      <c r="BD1221" s="144">
        <f>IF(BB1221=2,G1221,0)</f>
        <v>0</v>
      </c>
      <c r="BE1221" s="144">
        <f>IF(BB1221=3,G1221,0)</f>
        <v>0</v>
      </c>
      <c r="BF1221" s="144">
        <f>IF(BB1221=4,G1221,0)</f>
        <v>0</v>
      </c>
      <c r="BG1221" s="144">
        <f>IF(BB1221=5,G1221,0)</f>
        <v>0</v>
      </c>
      <c r="CA1221" s="144">
        <v>12</v>
      </c>
      <c r="CB1221" s="144">
        <v>0</v>
      </c>
      <c r="CC1221" s="167"/>
      <c r="CD1221" s="167"/>
    </row>
    <row r="1222" spans="1:82">
      <c r="A1222" s="175"/>
      <c r="B1222" s="176"/>
      <c r="C1222" s="228" t="s">
        <v>646</v>
      </c>
      <c r="D1222" s="229"/>
      <c r="E1222" s="178">
        <v>1</v>
      </c>
      <c r="F1222" s="179"/>
      <c r="G1222" s="180"/>
      <c r="H1222" s="181"/>
      <c r="I1222" s="182"/>
      <c r="J1222" s="181"/>
      <c r="K1222" s="182"/>
      <c r="M1222" s="177" t="s">
        <v>646</v>
      </c>
      <c r="O1222" s="177"/>
      <c r="Q1222" s="167"/>
    </row>
    <row r="1223" spans="1:82">
      <c r="A1223" s="175"/>
      <c r="B1223" s="176"/>
      <c r="C1223" s="228" t="s">
        <v>647</v>
      </c>
      <c r="D1223" s="229"/>
      <c r="E1223" s="178">
        <v>4</v>
      </c>
      <c r="F1223" s="179"/>
      <c r="G1223" s="180"/>
      <c r="H1223" s="181"/>
      <c r="I1223" s="182"/>
      <c r="J1223" s="181"/>
      <c r="K1223" s="182"/>
      <c r="M1223" s="177" t="s">
        <v>647</v>
      </c>
      <c r="O1223" s="177"/>
      <c r="Q1223" s="167"/>
    </row>
    <row r="1224" spans="1:82">
      <c r="A1224" s="238">
        <v>146</v>
      </c>
      <c r="B1224" s="239" t="s">
        <v>1201</v>
      </c>
      <c r="C1224" s="240" t="s">
        <v>1202</v>
      </c>
      <c r="D1224" s="241" t="s">
        <v>79</v>
      </c>
      <c r="E1224" s="242">
        <v>255</v>
      </c>
      <c r="F1224" s="249" t="s">
        <v>1713</v>
      </c>
      <c r="G1224" s="250" t="s">
        <v>1714</v>
      </c>
      <c r="H1224" s="174">
        <v>0</v>
      </c>
      <c r="I1224" s="174">
        <f>E1224*H1224</f>
        <v>0</v>
      </c>
      <c r="J1224" s="174">
        <v>0</v>
      </c>
      <c r="K1224" s="174">
        <f>E1224*J1224</f>
        <v>0</v>
      </c>
      <c r="Q1224" s="167">
        <v>2</v>
      </c>
      <c r="AA1224" s="144">
        <v>12</v>
      </c>
      <c r="AB1224" s="144">
        <v>0</v>
      </c>
      <c r="AC1224" s="144">
        <v>20</v>
      </c>
      <c r="BB1224" s="144">
        <v>2</v>
      </c>
      <c r="BC1224" s="144">
        <f>IF(BB1224=1,G1224,0)</f>
        <v>0</v>
      </c>
      <c r="BD1224" s="144" t="str">
        <f>IF(BB1224=2,G1224,0)</f>
        <v>duplicitní</v>
      </c>
      <c r="BE1224" s="144">
        <f>IF(BB1224=3,G1224,0)</f>
        <v>0</v>
      </c>
      <c r="BF1224" s="144">
        <f>IF(BB1224=4,G1224,0)</f>
        <v>0</v>
      </c>
      <c r="BG1224" s="144">
        <f>IF(BB1224=5,G1224,0)</f>
        <v>0</v>
      </c>
      <c r="CA1224" s="144">
        <v>12</v>
      </c>
      <c r="CB1224" s="144">
        <v>0</v>
      </c>
      <c r="CC1224" s="167"/>
      <c r="CD1224" s="167"/>
    </row>
    <row r="1225" spans="1:82">
      <c r="A1225" s="243"/>
      <c r="B1225" s="244"/>
      <c r="C1225" s="245" t="s">
        <v>1203</v>
      </c>
      <c r="D1225" s="246"/>
      <c r="E1225" s="247">
        <v>51</v>
      </c>
      <c r="F1225" s="248"/>
      <c r="G1225" s="180"/>
      <c r="H1225" s="181"/>
      <c r="I1225" s="182"/>
      <c r="J1225" s="181"/>
      <c r="K1225" s="182"/>
      <c r="M1225" s="177" t="s">
        <v>1203</v>
      </c>
      <c r="O1225" s="177"/>
      <c r="Q1225" s="167"/>
    </row>
    <row r="1226" spans="1:82">
      <c r="A1226" s="243"/>
      <c r="B1226" s="244"/>
      <c r="C1226" s="245" t="s">
        <v>1204</v>
      </c>
      <c r="D1226" s="246"/>
      <c r="E1226" s="247">
        <v>204</v>
      </c>
      <c r="F1226" s="248"/>
      <c r="G1226" s="180"/>
      <c r="H1226" s="181"/>
      <c r="I1226" s="182"/>
      <c r="J1226" s="181"/>
      <c r="K1226" s="182"/>
      <c r="M1226" s="177" t="s">
        <v>1204</v>
      </c>
      <c r="O1226" s="177"/>
      <c r="Q1226" s="167"/>
    </row>
    <row r="1227" spans="1:82">
      <c r="A1227" s="168">
        <v>147</v>
      </c>
      <c r="B1227" s="169" t="s">
        <v>1205</v>
      </c>
      <c r="C1227" s="170" t="s">
        <v>1206</v>
      </c>
      <c r="D1227" s="171" t="s">
        <v>79</v>
      </c>
      <c r="E1227" s="172">
        <v>65</v>
      </c>
      <c r="F1227" s="207"/>
      <c r="G1227" s="173">
        <f>E1227*F1227</f>
        <v>0</v>
      </c>
      <c r="H1227" s="174">
        <v>0</v>
      </c>
      <c r="I1227" s="174">
        <f>E1227*H1227</f>
        <v>0</v>
      </c>
      <c r="J1227" s="174">
        <v>0</v>
      </c>
      <c r="K1227" s="174">
        <f>E1227*J1227</f>
        <v>0</v>
      </c>
      <c r="Q1227" s="167">
        <v>2</v>
      </c>
      <c r="AA1227" s="144">
        <v>12</v>
      </c>
      <c r="AB1227" s="144">
        <v>0</v>
      </c>
      <c r="AC1227" s="144">
        <v>19</v>
      </c>
      <c r="BB1227" s="144">
        <v>2</v>
      </c>
      <c r="BC1227" s="144">
        <f>IF(BB1227=1,G1227,0)</f>
        <v>0</v>
      </c>
      <c r="BD1227" s="144">
        <f>IF(BB1227=2,G1227,0)</f>
        <v>0</v>
      </c>
      <c r="BE1227" s="144">
        <f>IF(BB1227=3,G1227,0)</f>
        <v>0</v>
      </c>
      <c r="BF1227" s="144">
        <f>IF(BB1227=4,G1227,0)</f>
        <v>0</v>
      </c>
      <c r="BG1227" s="144">
        <f>IF(BB1227=5,G1227,0)</f>
        <v>0</v>
      </c>
      <c r="CA1227" s="144">
        <v>12</v>
      </c>
      <c r="CB1227" s="144">
        <v>0</v>
      </c>
      <c r="CC1227" s="167"/>
      <c r="CD1227" s="167"/>
    </row>
    <row r="1228" spans="1:82">
      <c r="A1228" s="175"/>
      <c r="B1228" s="176"/>
      <c r="C1228" s="228" t="s">
        <v>1004</v>
      </c>
      <c r="D1228" s="229"/>
      <c r="E1228" s="178">
        <v>13</v>
      </c>
      <c r="F1228" s="179"/>
      <c r="G1228" s="180"/>
      <c r="H1228" s="181"/>
      <c r="I1228" s="182"/>
      <c r="J1228" s="181"/>
      <c r="K1228" s="182"/>
      <c r="M1228" s="177" t="s">
        <v>1004</v>
      </c>
      <c r="O1228" s="177"/>
      <c r="Q1228" s="167"/>
    </row>
    <row r="1229" spans="1:82">
      <c r="A1229" s="175"/>
      <c r="B1229" s="176"/>
      <c r="C1229" s="228" t="s">
        <v>1141</v>
      </c>
      <c r="D1229" s="229"/>
      <c r="E1229" s="178">
        <v>52</v>
      </c>
      <c r="F1229" s="179"/>
      <c r="G1229" s="180"/>
      <c r="H1229" s="181"/>
      <c r="I1229" s="182"/>
      <c r="J1229" s="181"/>
      <c r="K1229" s="182"/>
      <c r="M1229" s="177" t="s">
        <v>1141</v>
      </c>
      <c r="O1229" s="177"/>
      <c r="Q1229" s="167"/>
    </row>
    <row r="1230" spans="1:82">
      <c r="A1230" s="168">
        <v>148</v>
      </c>
      <c r="B1230" s="169" t="s">
        <v>1207</v>
      </c>
      <c r="C1230" s="170" t="s">
        <v>1208</v>
      </c>
      <c r="D1230" s="171" t="s">
        <v>98</v>
      </c>
      <c r="E1230" s="172">
        <v>175</v>
      </c>
      <c r="F1230" s="207"/>
      <c r="G1230" s="173">
        <f>E1230*F1230</f>
        <v>0</v>
      </c>
      <c r="H1230" s="174">
        <v>8.0000000000000004E-4</v>
      </c>
      <c r="I1230" s="174">
        <f>E1230*H1230</f>
        <v>0.14000000000000001</v>
      </c>
      <c r="J1230" s="174">
        <v>0</v>
      </c>
      <c r="K1230" s="174">
        <f>E1230*J1230</f>
        <v>0</v>
      </c>
      <c r="Q1230" s="167">
        <v>2</v>
      </c>
      <c r="AA1230" s="144">
        <v>3</v>
      </c>
      <c r="AB1230" s="144">
        <v>7</v>
      </c>
      <c r="AC1230" s="144">
        <v>54914620</v>
      </c>
      <c r="BB1230" s="144">
        <v>2</v>
      </c>
      <c r="BC1230" s="144">
        <f>IF(BB1230=1,G1230,0)</f>
        <v>0</v>
      </c>
      <c r="BD1230" s="144">
        <f>IF(BB1230=2,G1230,0)</f>
        <v>0</v>
      </c>
      <c r="BE1230" s="144">
        <f>IF(BB1230=3,G1230,0)</f>
        <v>0</v>
      </c>
      <c r="BF1230" s="144">
        <f>IF(BB1230=4,G1230,0)</f>
        <v>0</v>
      </c>
      <c r="BG1230" s="144">
        <f>IF(BB1230=5,G1230,0)</f>
        <v>0</v>
      </c>
      <c r="CA1230" s="144">
        <v>3</v>
      </c>
      <c r="CB1230" s="144">
        <v>7</v>
      </c>
      <c r="CC1230" s="167"/>
      <c r="CD1230" s="167"/>
    </row>
    <row r="1231" spans="1:82">
      <c r="A1231" s="175"/>
      <c r="B1231" s="176"/>
      <c r="C1231" s="228" t="s">
        <v>1209</v>
      </c>
      <c r="D1231" s="229"/>
      <c r="E1231" s="178">
        <v>175</v>
      </c>
      <c r="F1231" s="179"/>
      <c r="G1231" s="180"/>
      <c r="H1231" s="181"/>
      <c r="I1231" s="182"/>
      <c r="J1231" s="181"/>
      <c r="K1231" s="182"/>
      <c r="M1231" s="177" t="s">
        <v>1209</v>
      </c>
      <c r="O1231" s="177"/>
      <c r="Q1231" s="167"/>
    </row>
    <row r="1232" spans="1:82">
      <c r="A1232" s="168">
        <v>149</v>
      </c>
      <c r="B1232" s="169" t="s">
        <v>1210</v>
      </c>
      <c r="C1232" s="170" t="s">
        <v>1211</v>
      </c>
      <c r="D1232" s="171" t="s">
        <v>98</v>
      </c>
      <c r="E1232" s="172">
        <v>70</v>
      </c>
      <c r="F1232" s="207"/>
      <c r="G1232" s="173">
        <f>E1232*F1232</f>
        <v>0</v>
      </c>
      <c r="H1232" s="174">
        <v>3.0699999999999998E-3</v>
      </c>
      <c r="I1232" s="174">
        <f>E1232*H1232</f>
        <v>0.21489999999999998</v>
      </c>
      <c r="J1232" s="174">
        <v>0</v>
      </c>
      <c r="K1232" s="174">
        <f>E1232*J1232</f>
        <v>0</v>
      </c>
      <c r="Q1232" s="167">
        <v>2</v>
      </c>
      <c r="AA1232" s="144">
        <v>3</v>
      </c>
      <c r="AB1232" s="144">
        <v>7</v>
      </c>
      <c r="AC1232" s="144">
        <v>54917015</v>
      </c>
      <c r="BB1232" s="144">
        <v>2</v>
      </c>
      <c r="BC1232" s="144">
        <f>IF(BB1232=1,G1232,0)</f>
        <v>0</v>
      </c>
      <c r="BD1232" s="144">
        <f>IF(BB1232=2,G1232,0)</f>
        <v>0</v>
      </c>
      <c r="BE1232" s="144">
        <f>IF(BB1232=3,G1232,0)</f>
        <v>0</v>
      </c>
      <c r="BF1232" s="144">
        <f>IF(BB1232=4,G1232,0)</f>
        <v>0</v>
      </c>
      <c r="BG1232" s="144">
        <f>IF(BB1232=5,G1232,0)</f>
        <v>0</v>
      </c>
      <c r="CA1232" s="144">
        <v>3</v>
      </c>
      <c r="CB1232" s="144">
        <v>7</v>
      </c>
      <c r="CC1232" s="167"/>
      <c r="CD1232" s="167"/>
    </row>
    <row r="1233" spans="1:82">
      <c r="A1233" s="175"/>
      <c r="B1233" s="176"/>
      <c r="C1233" s="228" t="s">
        <v>1212</v>
      </c>
      <c r="D1233" s="229"/>
      <c r="E1233" s="178">
        <v>0</v>
      </c>
      <c r="F1233" s="179"/>
      <c r="G1233" s="180"/>
      <c r="H1233" s="181"/>
      <c r="I1233" s="182"/>
      <c r="J1233" s="181"/>
      <c r="K1233" s="182"/>
      <c r="M1233" s="177" t="s">
        <v>1212</v>
      </c>
      <c r="O1233" s="177"/>
      <c r="Q1233" s="167"/>
    </row>
    <row r="1234" spans="1:82">
      <c r="A1234" s="175"/>
      <c r="B1234" s="176"/>
      <c r="C1234" s="228" t="s">
        <v>1213</v>
      </c>
      <c r="D1234" s="229"/>
      <c r="E1234" s="178">
        <v>70</v>
      </c>
      <c r="F1234" s="179"/>
      <c r="G1234" s="180"/>
      <c r="H1234" s="181"/>
      <c r="I1234" s="182"/>
      <c r="J1234" s="181"/>
      <c r="K1234" s="182"/>
      <c r="M1234" s="177" t="s">
        <v>1213</v>
      </c>
      <c r="O1234" s="177"/>
      <c r="Q1234" s="167"/>
    </row>
    <row r="1235" spans="1:82">
      <c r="A1235" s="168">
        <v>150</v>
      </c>
      <c r="B1235" s="169" t="s">
        <v>1214</v>
      </c>
      <c r="C1235" s="170" t="s">
        <v>1215</v>
      </c>
      <c r="D1235" s="171" t="s">
        <v>98</v>
      </c>
      <c r="E1235" s="172">
        <v>110</v>
      </c>
      <c r="F1235" s="207"/>
      <c r="G1235" s="173">
        <f>E1235*F1235</f>
        <v>0</v>
      </c>
      <c r="H1235" s="174">
        <v>4.4000000000000002E-4</v>
      </c>
      <c r="I1235" s="174">
        <f>E1235*H1235</f>
        <v>4.8399999999999999E-2</v>
      </c>
      <c r="J1235" s="174">
        <v>0</v>
      </c>
      <c r="K1235" s="174">
        <f>E1235*J1235</f>
        <v>0</v>
      </c>
      <c r="Q1235" s="167">
        <v>2</v>
      </c>
      <c r="AA1235" s="144">
        <v>3</v>
      </c>
      <c r="AB1235" s="144">
        <v>7</v>
      </c>
      <c r="AC1235" s="144">
        <v>54926002</v>
      </c>
      <c r="BB1235" s="144">
        <v>2</v>
      </c>
      <c r="BC1235" s="144">
        <f>IF(BB1235=1,G1235,0)</f>
        <v>0</v>
      </c>
      <c r="BD1235" s="144">
        <f>IF(BB1235=2,G1235,0)</f>
        <v>0</v>
      </c>
      <c r="BE1235" s="144">
        <f>IF(BB1235=3,G1235,0)</f>
        <v>0</v>
      </c>
      <c r="BF1235" s="144">
        <f>IF(BB1235=4,G1235,0)</f>
        <v>0</v>
      </c>
      <c r="BG1235" s="144">
        <f>IF(BB1235=5,G1235,0)</f>
        <v>0</v>
      </c>
      <c r="CA1235" s="144">
        <v>3</v>
      </c>
      <c r="CB1235" s="144">
        <v>7</v>
      </c>
      <c r="CC1235" s="167"/>
      <c r="CD1235" s="167"/>
    </row>
    <row r="1236" spans="1:82">
      <c r="A1236" s="175"/>
      <c r="B1236" s="176"/>
      <c r="C1236" s="228" t="s">
        <v>1216</v>
      </c>
      <c r="D1236" s="229"/>
      <c r="E1236" s="178">
        <v>110</v>
      </c>
      <c r="F1236" s="179"/>
      <c r="G1236" s="180"/>
      <c r="H1236" s="181"/>
      <c r="I1236" s="182"/>
      <c r="J1236" s="181"/>
      <c r="K1236" s="182"/>
      <c r="M1236" s="177" t="s">
        <v>1216</v>
      </c>
      <c r="O1236" s="177"/>
      <c r="Q1236" s="167"/>
    </row>
    <row r="1237" spans="1:82">
      <c r="A1237" s="168">
        <v>151</v>
      </c>
      <c r="B1237" s="169" t="s">
        <v>1217</v>
      </c>
      <c r="C1237" s="170" t="s">
        <v>1218</v>
      </c>
      <c r="D1237" s="171" t="s">
        <v>98</v>
      </c>
      <c r="E1237" s="172">
        <v>65</v>
      </c>
      <c r="F1237" s="207"/>
      <c r="G1237" s="173">
        <f>E1237*F1237</f>
        <v>0</v>
      </c>
      <c r="H1237" s="174">
        <v>3.6000000000000002E-4</v>
      </c>
      <c r="I1237" s="174">
        <f>E1237*H1237</f>
        <v>2.3400000000000001E-2</v>
      </c>
      <c r="J1237" s="174">
        <v>0</v>
      </c>
      <c r="K1237" s="174">
        <f>E1237*J1237</f>
        <v>0</v>
      </c>
      <c r="Q1237" s="167">
        <v>2</v>
      </c>
      <c r="AA1237" s="144">
        <v>3</v>
      </c>
      <c r="AB1237" s="144">
        <v>7</v>
      </c>
      <c r="AC1237" s="144">
        <v>54926066</v>
      </c>
      <c r="BB1237" s="144">
        <v>2</v>
      </c>
      <c r="BC1237" s="144">
        <f>IF(BB1237=1,G1237,0)</f>
        <v>0</v>
      </c>
      <c r="BD1237" s="144">
        <f>IF(BB1237=2,G1237,0)</f>
        <v>0</v>
      </c>
      <c r="BE1237" s="144">
        <f>IF(BB1237=3,G1237,0)</f>
        <v>0</v>
      </c>
      <c r="BF1237" s="144">
        <f>IF(BB1237=4,G1237,0)</f>
        <v>0</v>
      </c>
      <c r="BG1237" s="144">
        <f>IF(BB1237=5,G1237,0)</f>
        <v>0</v>
      </c>
      <c r="CA1237" s="144">
        <v>3</v>
      </c>
      <c r="CB1237" s="144">
        <v>7</v>
      </c>
      <c r="CC1237" s="167"/>
      <c r="CD1237" s="167"/>
    </row>
    <row r="1238" spans="1:82">
      <c r="A1238" s="175"/>
      <c r="B1238" s="176"/>
      <c r="C1238" s="228" t="s">
        <v>1219</v>
      </c>
      <c r="D1238" s="229"/>
      <c r="E1238" s="178">
        <v>65</v>
      </c>
      <c r="F1238" s="179"/>
      <c r="G1238" s="180"/>
      <c r="H1238" s="181"/>
      <c r="I1238" s="182"/>
      <c r="J1238" s="181"/>
      <c r="K1238" s="182"/>
      <c r="M1238" s="177" t="s">
        <v>1219</v>
      </c>
      <c r="O1238" s="177"/>
      <c r="Q1238" s="167"/>
    </row>
    <row r="1239" spans="1:82">
      <c r="A1239" s="168">
        <v>152</v>
      </c>
      <c r="B1239" s="169" t="s">
        <v>1220</v>
      </c>
      <c r="C1239" s="251" t="s">
        <v>1715</v>
      </c>
      <c r="D1239" s="171" t="s">
        <v>98</v>
      </c>
      <c r="E1239" s="172">
        <v>65</v>
      </c>
      <c r="F1239" s="207"/>
      <c r="G1239" s="173">
        <f>E1239*F1239</f>
        <v>0</v>
      </c>
      <c r="H1239" s="174">
        <v>1.4999999999999999E-2</v>
      </c>
      <c r="I1239" s="174">
        <f>E1239*H1239</f>
        <v>0.97499999999999998</v>
      </c>
      <c r="J1239" s="174">
        <v>0</v>
      </c>
      <c r="K1239" s="174">
        <f>E1239*J1239</f>
        <v>0</v>
      </c>
      <c r="Q1239" s="167">
        <v>2</v>
      </c>
      <c r="AA1239" s="144">
        <v>3</v>
      </c>
      <c r="AB1239" s="144">
        <v>7</v>
      </c>
      <c r="AC1239" s="144">
        <v>61164922</v>
      </c>
      <c r="BB1239" s="144">
        <v>2</v>
      </c>
      <c r="BC1239" s="144">
        <f>IF(BB1239=1,G1239,0)</f>
        <v>0</v>
      </c>
      <c r="BD1239" s="144">
        <f>IF(BB1239=2,G1239,0)</f>
        <v>0</v>
      </c>
      <c r="BE1239" s="144">
        <f>IF(BB1239=3,G1239,0)</f>
        <v>0</v>
      </c>
      <c r="BF1239" s="144">
        <f>IF(BB1239=4,G1239,0)</f>
        <v>0</v>
      </c>
      <c r="BG1239" s="144">
        <f>IF(BB1239=5,G1239,0)</f>
        <v>0</v>
      </c>
      <c r="CA1239" s="144">
        <v>3</v>
      </c>
      <c r="CB1239" s="144">
        <v>7</v>
      </c>
      <c r="CC1239" s="167"/>
      <c r="CD1239" s="167"/>
    </row>
    <row r="1240" spans="1:82">
      <c r="A1240" s="175"/>
      <c r="B1240" s="176"/>
      <c r="C1240" s="228" t="s">
        <v>1221</v>
      </c>
      <c r="D1240" s="229"/>
      <c r="E1240" s="178">
        <v>0</v>
      </c>
      <c r="F1240" s="179"/>
      <c r="G1240" s="180"/>
      <c r="H1240" s="181"/>
      <c r="I1240" s="182"/>
      <c r="J1240" s="181"/>
      <c r="K1240" s="182"/>
      <c r="M1240" s="177" t="s">
        <v>1221</v>
      </c>
      <c r="O1240" s="177"/>
      <c r="Q1240" s="167"/>
    </row>
    <row r="1241" spans="1:82">
      <c r="A1241" s="175"/>
      <c r="B1241" s="176"/>
      <c r="C1241" s="228" t="s">
        <v>1222</v>
      </c>
      <c r="D1241" s="229"/>
      <c r="E1241" s="178">
        <v>40</v>
      </c>
      <c r="F1241" s="179"/>
      <c r="G1241" s="180"/>
      <c r="H1241" s="181"/>
      <c r="I1241" s="182"/>
      <c r="J1241" s="181"/>
      <c r="K1241" s="182"/>
      <c r="M1241" s="177" t="s">
        <v>1222</v>
      </c>
      <c r="O1241" s="177"/>
      <c r="Q1241" s="167"/>
    </row>
    <row r="1242" spans="1:82">
      <c r="A1242" s="175"/>
      <c r="B1242" s="176"/>
      <c r="C1242" s="228" t="s">
        <v>1223</v>
      </c>
      <c r="D1242" s="229"/>
      <c r="E1242" s="178">
        <v>25</v>
      </c>
      <c r="F1242" s="179"/>
      <c r="G1242" s="180"/>
      <c r="H1242" s="181"/>
      <c r="I1242" s="182"/>
      <c r="J1242" s="181"/>
      <c r="K1242" s="182"/>
      <c r="M1242" s="177" t="s">
        <v>1223</v>
      </c>
      <c r="O1242" s="177"/>
      <c r="Q1242" s="167"/>
    </row>
    <row r="1243" spans="1:82">
      <c r="A1243" s="168">
        <v>153</v>
      </c>
      <c r="B1243" s="169" t="s">
        <v>1224</v>
      </c>
      <c r="C1243" s="251" t="s">
        <v>1716</v>
      </c>
      <c r="D1243" s="171" t="s">
        <v>98</v>
      </c>
      <c r="E1243" s="172">
        <v>110</v>
      </c>
      <c r="F1243" s="207"/>
      <c r="G1243" s="173">
        <f>E1243*F1243</f>
        <v>0</v>
      </c>
      <c r="H1243" s="174">
        <v>1.7000000000000001E-2</v>
      </c>
      <c r="I1243" s="174">
        <f>E1243*H1243</f>
        <v>1.87</v>
      </c>
      <c r="J1243" s="174">
        <v>0</v>
      </c>
      <c r="K1243" s="174">
        <f>E1243*J1243</f>
        <v>0</v>
      </c>
      <c r="Q1243" s="167">
        <v>2</v>
      </c>
      <c r="AA1243" s="144">
        <v>3</v>
      </c>
      <c r="AB1243" s="144">
        <v>7</v>
      </c>
      <c r="AC1243" s="144">
        <v>61164923</v>
      </c>
      <c r="BB1243" s="144">
        <v>2</v>
      </c>
      <c r="BC1243" s="144">
        <f>IF(BB1243=1,G1243,0)</f>
        <v>0</v>
      </c>
      <c r="BD1243" s="144">
        <f>IF(BB1243=2,G1243,0)</f>
        <v>0</v>
      </c>
      <c r="BE1243" s="144">
        <f>IF(BB1243=3,G1243,0)</f>
        <v>0</v>
      </c>
      <c r="BF1243" s="144">
        <f>IF(BB1243=4,G1243,0)</f>
        <v>0</v>
      </c>
      <c r="BG1243" s="144">
        <f>IF(BB1243=5,G1243,0)</f>
        <v>0</v>
      </c>
      <c r="CA1243" s="144">
        <v>3</v>
      </c>
      <c r="CB1243" s="144">
        <v>7</v>
      </c>
      <c r="CC1243" s="167"/>
      <c r="CD1243" s="167"/>
    </row>
    <row r="1244" spans="1:82">
      <c r="A1244" s="175"/>
      <c r="B1244" s="176"/>
      <c r="C1244" s="228" t="s">
        <v>1225</v>
      </c>
      <c r="D1244" s="229"/>
      <c r="E1244" s="178">
        <v>0</v>
      </c>
      <c r="F1244" s="179"/>
      <c r="G1244" s="180"/>
      <c r="H1244" s="181"/>
      <c r="I1244" s="182"/>
      <c r="J1244" s="181"/>
      <c r="K1244" s="182"/>
      <c r="M1244" s="177" t="s">
        <v>1225</v>
      </c>
      <c r="O1244" s="177"/>
      <c r="Q1244" s="167"/>
    </row>
    <row r="1245" spans="1:82">
      <c r="A1245" s="175"/>
      <c r="B1245" s="176"/>
      <c r="C1245" s="228" t="s">
        <v>1226</v>
      </c>
      <c r="D1245" s="229"/>
      <c r="E1245" s="178">
        <v>0</v>
      </c>
      <c r="F1245" s="179"/>
      <c r="G1245" s="180"/>
      <c r="H1245" s="181"/>
      <c r="I1245" s="182"/>
      <c r="J1245" s="181"/>
      <c r="K1245" s="182"/>
      <c r="M1245" s="177" t="s">
        <v>1226</v>
      </c>
      <c r="O1245" s="177"/>
      <c r="Q1245" s="167"/>
    </row>
    <row r="1246" spans="1:82">
      <c r="A1246" s="175"/>
      <c r="B1246" s="176"/>
      <c r="C1246" s="228" t="s">
        <v>1227</v>
      </c>
      <c r="D1246" s="229"/>
      <c r="E1246" s="178">
        <v>110</v>
      </c>
      <c r="F1246" s="179"/>
      <c r="G1246" s="180"/>
      <c r="H1246" s="181"/>
      <c r="I1246" s="182"/>
      <c r="J1246" s="181"/>
      <c r="K1246" s="182"/>
      <c r="M1246" s="177" t="s">
        <v>1227</v>
      </c>
      <c r="O1246" s="177"/>
      <c r="Q1246" s="167"/>
    </row>
    <row r="1247" spans="1:82">
      <c r="A1247" s="168">
        <v>154</v>
      </c>
      <c r="B1247" s="169" t="s">
        <v>1228</v>
      </c>
      <c r="C1247" s="170" t="s">
        <v>1229</v>
      </c>
      <c r="D1247" s="171" t="s">
        <v>62</v>
      </c>
      <c r="E1247" s="172">
        <v>56098.688999999998</v>
      </c>
      <c r="F1247" s="207"/>
      <c r="G1247" s="173">
        <f>E1247*F1247</f>
        <v>0</v>
      </c>
      <c r="H1247" s="174">
        <v>0</v>
      </c>
      <c r="I1247" s="174">
        <f>E1247*H1247</f>
        <v>0</v>
      </c>
      <c r="J1247" s="174">
        <v>0</v>
      </c>
      <c r="K1247" s="174">
        <f>E1247*J1247</f>
        <v>0</v>
      </c>
      <c r="Q1247" s="167">
        <v>2</v>
      </c>
      <c r="AA1247" s="144">
        <v>7</v>
      </c>
      <c r="AB1247" s="144">
        <v>1002</v>
      </c>
      <c r="AC1247" s="144">
        <v>5</v>
      </c>
      <c r="BB1247" s="144">
        <v>2</v>
      </c>
      <c r="BC1247" s="144">
        <f>IF(BB1247=1,G1247,0)</f>
        <v>0</v>
      </c>
      <c r="BD1247" s="144">
        <f>IF(BB1247=2,G1247,0)</f>
        <v>0</v>
      </c>
      <c r="BE1247" s="144">
        <f>IF(BB1247=3,G1247,0)</f>
        <v>0</v>
      </c>
      <c r="BF1247" s="144">
        <f>IF(BB1247=4,G1247,0)</f>
        <v>0</v>
      </c>
      <c r="BG1247" s="144">
        <f>IF(BB1247=5,G1247,0)</f>
        <v>0</v>
      </c>
      <c r="CA1247" s="144">
        <v>7</v>
      </c>
      <c r="CB1247" s="144">
        <v>1002</v>
      </c>
      <c r="CC1247" s="167"/>
      <c r="CD1247" s="167"/>
    </row>
    <row r="1248" spans="1:82">
      <c r="A1248" s="183"/>
      <c r="B1248" s="184" t="s">
        <v>80</v>
      </c>
      <c r="C1248" s="185" t="str">
        <f>CONCATENATE(B1187," ",C1187)</f>
        <v>766 Konstrukce truhlářské</v>
      </c>
      <c r="D1248" s="186"/>
      <c r="E1248" s="187"/>
      <c r="F1248" s="188"/>
      <c r="G1248" s="189">
        <f>SUM(G1187:G1247)</f>
        <v>0</v>
      </c>
      <c r="H1248" s="190"/>
      <c r="I1248" s="191">
        <f>SUM(I1187:I1247)</f>
        <v>3.2717000000000001</v>
      </c>
      <c r="J1248" s="190"/>
      <c r="K1248" s="191">
        <f>SUM(K1187:K1247)</f>
        <v>-0.86999999999999988</v>
      </c>
      <c r="Q1248" s="167">
        <v>4</v>
      </c>
      <c r="BC1248" s="192">
        <f>SUM(BC1187:BC1247)</f>
        <v>0</v>
      </c>
      <c r="BD1248" s="192">
        <f>SUM(BD1187:BD1247)</f>
        <v>0</v>
      </c>
      <c r="BE1248" s="192">
        <f>SUM(BE1187:BE1247)</f>
        <v>0</v>
      </c>
      <c r="BF1248" s="192">
        <f>SUM(BF1187:BF1247)</f>
        <v>0</v>
      </c>
      <c r="BG1248" s="192">
        <f>SUM(BG1187:BG1247)</f>
        <v>0</v>
      </c>
    </row>
    <row r="1249" spans="1:82">
      <c r="A1249" s="159" t="s">
        <v>78</v>
      </c>
      <c r="B1249" s="160" t="s">
        <v>1230</v>
      </c>
      <c r="C1249" s="161" t="s">
        <v>1231</v>
      </c>
      <c r="D1249" s="162"/>
      <c r="E1249" s="163"/>
      <c r="F1249" s="163"/>
      <c r="G1249" s="164"/>
      <c r="H1249" s="165"/>
      <c r="I1249" s="166"/>
      <c r="J1249" s="165"/>
      <c r="K1249" s="166"/>
      <c r="Q1249" s="167">
        <v>1</v>
      </c>
    </row>
    <row r="1250" spans="1:82">
      <c r="A1250" s="168">
        <v>155</v>
      </c>
      <c r="B1250" s="169" t="s">
        <v>1232</v>
      </c>
      <c r="C1250" s="170" t="s">
        <v>1233</v>
      </c>
      <c r="D1250" s="171" t="s">
        <v>106</v>
      </c>
      <c r="E1250" s="172">
        <v>309.8</v>
      </c>
      <c r="F1250" s="207"/>
      <c r="G1250" s="173">
        <f>E1250*F1250</f>
        <v>0</v>
      </c>
      <c r="H1250" s="174">
        <v>0</v>
      </c>
      <c r="I1250" s="174">
        <f>E1250*H1250</f>
        <v>0</v>
      </c>
      <c r="J1250" s="174">
        <v>0</v>
      </c>
      <c r="K1250" s="174">
        <f>E1250*J1250</f>
        <v>0</v>
      </c>
      <c r="Q1250" s="167">
        <v>2</v>
      </c>
      <c r="AA1250" s="144">
        <v>1</v>
      </c>
      <c r="AB1250" s="144">
        <v>7</v>
      </c>
      <c r="AC1250" s="144">
        <v>7</v>
      </c>
      <c r="BB1250" s="144">
        <v>2</v>
      </c>
      <c r="BC1250" s="144">
        <f>IF(BB1250=1,G1250,0)</f>
        <v>0</v>
      </c>
      <c r="BD1250" s="144">
        <f>IF(BB1250=2,G1250,0)</f>
        <v>0</v>
      </c>
      <c r="BE1250" s="144">
        <f>IF(BB1250=3,G1250,0)</f>
        <v>0</v>
      </c>
      <c r="BF1250" s="144">
        <f>IF(BB1250=4,G1250,0)</f>
        <v>0</v>
      </c>
      <c r="BG1250" s="144">
        <f>IF(BB1250=5,G1250,0)</f>
        <v>0</v>
      </c>
      <c r="CA1250" s="144">
        <v>1</v>
      </c>
      <c r="CB1250" s="144">
        <v>7</v>
      </c>
      <c r="CC1250" s="167"/>
      <c r="CD1250" s="167"/>
    </row>
    <row r="1251" spans="1:82">
      <c r="A1251" s="175"/>
      <c r="B1251" s="176"/>
      <c r="C1251" s="228" t="s">
        <v>389</v>
      </c>
      <c r="D1251" s="229"/>
      <c r="E1251" s="178">
        <v>0</v>
      </c>
      <c r="F1251" s="179"/>
      <c r="G1251" s="180"/>
      <c r="H1251" s="181"/>
      <c r="I1251" s="182"/>
      <c r="J1251" s="181"/>
      <c r="K1251" s="182"/>
      <c r="M1251" s="177">
        <v>0</v>
      </c>
      <c r="O1251" s="177"/>
      <c r="Q1251" s="167"/>
    </row>
    <row r="1252" spans="1:82">
      <c r="A1252" s="175"/>
      <c r="B1252" s="176"/>
      <c r="C1252" s="228" t="s">
        <v>1234</v>
      </c>
      <c r="D1252" s="229"/>
      <c r="E1252" s="178">
        <v>309.8</v>
      </c>
      <c r="F1252" s="179"/>
      <c r="G1252" s="180"/>
      <c r="H1252" s="181"/>
      <c r="I1252" s="182"/>
      <c r="J1252" s="181"/>
      <c r="K1252" s="182"/>
      <c r="M1252" s="177" t="s">
        <v>1234</v>
      </c>
      <c r="O1252" s="177"/>
      <c r="Q1252" s="167"/>
    </row>
    <row r="1253" spans="1:82">
      <c r="A1253" s="175"/>
      <c r="B1253" s="176"/>
      <c r="C1253" s="228" t="s">
        <v>1235</v>
      </c>
      <c r="D1253" s="229"/>
      <c r="E1253" s="178">
        <v>0</v>
      </c>
      <c r="F1253" s="179"/>
      <c r="G1253" s="180"/>
      <c r="H1253" s="181"/>
      <c r="I1253" s="182"/>
      <c r="J1253" s="181"/>
      <c r="K1253" s="182"/>
      <c r="M1253" s="177" t="s">
        <v>1235</v>
      </c>
      <c r="O1253" s="177"/>
      <c r="Q1253" s="167"/>
    </row>
    <row r="1254" spans="1:82">
      <c r="A1254" s="175"/>
      <c r="B1254" s="176"/>
      <c r="C1254" s="228" t="s">
        <v>1236</v>
      </c>
      <c r="D1254" s="229"/>
      <c r="E1254" s="178">
        <v>0</v>
      </c>
      <c r="F1254" s="179"/>
      <c r="G1254" s="180"/>
      <c r="H1254" s="181"/>
      <c r="I1254" s="182"/>
      <c r="J1254" s="181"/>
      <c r="K1254" s="182"/>
      <c r="M1254" s="177" t="s">
        <v>1236</v>
      </c>
      <c r="O1254" s="177"/>
      <c r="Q1254" s="167"/>
    </row>
    <row r="1255" spans="1:82">
      <c r="A1255" s="168">
        <v>156</v>
      </c>
      <c r="B1255" s="169" t="s">
        <v>1237</v>
      </c>
      <c r="C1255" s="170" t="s">
        <v>1238</v>
      </c>
      <c r="D1255" s="171" t="s">
        <v>191</v>
      </c>
      <c r="E1255" s="172">
        <v>128.75</v>
      </c>
      <c r="F1255" s="207"/>
      <c r="G1255" s="173">
        <f>E1255*F1255</f>
        <v>0</v>
      </c>
      <c r="H1255" s="174">
        <v>0</v>
      </c>
      <c r="I1255" s="174">
        <f>E1255*H1255</f>
        <v>0</v>
      </c>
      <c r="J1255" s="174">
        <v>0</v>
      </c>
      <c r="K1255" s="174">
        <f>E1255*J1255</f>
        <v>0</v>
      </c>
      <c r="Q1255" s="167">
        <v>2</v>
      </c>
      <c r="AA1255" s="144">
        <v>1</v>
      </c>
      <c r="AB1255" s="144">
        <v>7</v>
      </c>
      <c r="AC1255" s="144">
        <v>7</v>
      </c>
      <c r="BB1255" s="144">
        <v>2</v>
      </c>
      <c r="BC1255" s="144">
        <f>IF(BB1255=1,G1255,0)</f>
        <v>0</v>
      </c>
      <c r="BD1255" s="144">
        <f>IF(BB1255=2,G1255,0)</f>
        <v>0</v>
      </c>
      <c r="BE1255" s="144">
        <f>IF(BB1255=3,G1255,0)</f>
        <v>0</v>
      </c>
      <c r="BF1255" s="144">
        <f>IF(BB1255=4,G1255,0)</f>
        <v>0</v>
      </c>
      <c r="BG1255" s="144">
        <f>IF(BB1255=5,G1255,0)</f>
        <v>0</v>
      </c>
      <c r="CA1255" s="144">
        <v>1</v>
      </c>
      <c r="CB1255" s="144">
        <v>7</v>
      </c>
      <c r="CC1255" s="167"/>
      <c r="CD1255" s="167"/>
    </row>
    <row r="1256" spans="1:82">
      <c r="A1256" s="175"/>
      <c r="B1256" s="176"/>
      <c r="C1256" s="228" t="s">
        <v>1239</v>
      </c>
      <c r="D1256" s="229"/>
      <c r="E1256" s="178">
        <v>22.55</v>
      </c>
      <c r="F1256" s="179"/>
      <c r="G1256" s="180"/>
      <c r="H1256" s="181"/>
      <c r="I1256" s="182"/>
      <c r="J1256" s="181"/>
      <c r="K1256" s="182"/>
      <c r="M1256" s="177" t="s">
        <v>1239</v>
      </c>
      <c r="O1256" s="177"/>
      <c r="Q1256" s="167"/>
    </row>
    <row r="1257" spans="1:82">
      <c r="A1257" s="175"/>
      <c r="B1257" s="176"/>
      <c r="C1257" s="228" t="s">
        <v>1240</v>
      </c>
      <c r="D1257" s="229"/>
      <c r="E1257" s="178">
        <v>90</v>
      </c>
      <c r="F1257" s="179"/>
      <c r="G1257" s="180"/>
      <c r="H1257" s="181"/>
      <c r="I1257" s="182"/>
      <c r="J1257" s="181"/>
      <c r="K1257" s="182"/>
      <c r="M1257" s="177" t="s">
        <v>1240</v>
      </c>
      <c r="O1257" s="177"/>
      <c r="Q1257" s="167"/>
    </row>
    <row r="1258" spans="1:82">
      <c r="A1258" s="175"/>
      <c r="B1258" s="176"/>
      <c r="C1258" s="228" t="s">
        <v>1241</v>
      </c>
      <c r="D1258" s="229"/>
      <c r="E1258" s="178">
        <v>3.24</v>
      </c>
      <c r="F1258" s="179"/>
      <c r="G1258" s="180"/>
      <c r="H1258" s="181"/>
      <c r="I1258" s="182"/>
      <c r="J1258" s="181"/>
      <c r="K1258" s="182"/>
      <c r="M1258" s="177" t="s">
        <v>1241</v>
      </c>
      <c r="O1258" s="177"/>
      <c r="Q1258" s="167"/>
    </row>
    <row r="1259" spans="1:82">
      <c r="A1259" s="175"/>
      <c r="B1259" s="176"/>
      <c r="C1259" s="228" t="s">
        <v>1242</v>
      </c>
      <c r="D1259" s="229"/>
      <c r="E1259" s="178">
        <v>12.96</v>
      </c>
      <c r="F1259" s="179"/>
      <c r="G1259" s="180"/>
      <c r="H1259" s="181"/>
      <c r="I1259" s="182"/>
      <c r="J1259" s="181"/>
      <c r="K1259" s="182"/>
      <c r="M1259" s="177" t="s">
        <v>1242</v>
      </c>
      <c r="O1259" s="177"/>
      <c r="Q1259" s="167"/>
    </row>
    <row r="1260" spans="1:82">
      <c r="A1260" s="168">
        <v>157</v>
      </c>
      <c r="B1260" s="169" t="s">
        <v>1243</v>
      </c>
      <c r="C1260" s="170" t="s">
        <v>1244</v>
      </c>
      <c r="D1260" s="171" t="s">
        <v>191</v>
      </c>
      <c r="E1260" s="172">
        <v>61.7</v>
      </c>
      <c r="F1260" s="207"/>
      <c r="G1260" s="173">
        <f>E1260*F1260</f>
        <v>0</v>
      </c>
      <c r="H1260" s="174">
        <v>0</v>
      </c>
      <c r="I1260" s="174">
        <f>E1260*H1260</f>
        <v>0</v>
      </c>
      <c r="J1260" s="174">
        <v>0</v>
      </c>
      <c r="K1260" s="174">
        <f>E1260*J1260</f>
        <v>0</v>
      </c>
      <c r="Q1260" s="167">
        <v>2</v>
      </c>
      <c r="AA1260" s="144">
        <v>1</v>
      </c>
      <c r="AB1260" s="144">
        <v>7</v>
      </c>
      <c r="AC1260" s="144">
        <v>7</v>
      </c>
      <c r="BB1260" s="144">
        <v>2</v>
      </c>
      <c r="BC1260" s="144">
        <f>IF(BB1260=1,G1260,0)</f>
        <v>0</v>
      </c>
      <c r="BD1260" s="144">
        <f>IF(BB1260=2,G1260,0)</f>
        <v>0</v>
      </c>
      <c r="BE1260" s="144">
        <f>IF(BB1260=3,G1260,0)</f>
        <v>0</v>
      </c>
      <c r="BF1260" s="144">
        <f>IF(BB1260=4,G1260,0)</f>
        <v>0</v>
      </c>
      <c r="BG1260" s="144">
        <f>IF(BB1260=5,G1260,0)</f>
        <v>0</v>
      </c>
      <c r="CA1260" s="144">
        <v>1</v>
      </c>
      <c r="CB1260" s="144">
        <v>7</v>
      </c>
      <c r="CC1260" s="167"/>
      <c r="CD1260" s="167"/>
    </row>
    <row r="1261" spans="1:82">
      <c r="A1261" s="175"/>
      <c r="B1261" s="176"/>
      <c r="C1261" s="228" t="s">
        <v>1245</v>
      </c>
      <c r="D1261" s="229"/>
      <c r="E1261" s="178">
        <v>9.1</v>
      </c>
      <c r="F1261" s="179"/>
      <c r="G1261" s="180"/>
      <c r="H1261" s="181"/>
      <c r="I1261" s="182"/>
      <c r="J1261" s="181"/>
      <c r="K1261" s="182"/>
      <c r="M1261" s="177" t="s">
        <v>1245</v>
      </c>
      <c r="O1261" s="177"/>
      <c r="Q1261" s="167"/>
    </row>
    <row r="1262" spans="1:82">
      <c r="A1262" s="175"/>
      <c r="B1262" s="176"/>
      <c r="C1262" s="228" t="s">
        <v>1246</v>
      </c>
      <c r="D1262" s="229"/>
      <c r="E1262" s="178">
        <v>0</v>
      </c>
      <c r="F1262" s="179"/>
      <c r="G1262" s="180"/>
      <c r="H1262" s="181"/>
      <c r="I1262" s="182"/>
      <c r="J1262" s="181"/>
      <c r="K1262" s="182"/>
      <c r="M1262" s="177" t="s">
        <v>1246</v>
      </c>
      <c r="O1262" s="177"/>
      <c r="Q1262" s="167"/>
    </row>
    <row r="1263" spans="1:82">
      <c r="A1263" s="175"/>
      <c r="B1263" s="176"/>
      <c r="C1263" s="228" t="s">
        <v>1247</v>
      </c>
      <c r="D1263" s="229"/>
      <c r="E1263" s="178">
        <v>0</v>
      </c>
      <c r="F1263" s="179"/>
      <c r="G1263" s="180"/>
      <c r="H1263" s="181"/>
      <c r="I1263" s="182"/>
      <c r="J1263" s="181"/>
      <c r="K1263" s="182"/>
      <c r="M1263" s="177" t="s">
        <v>1247</v>
      </c>
      <c r="O1263" s="177"/>
      <c r="Q1263" s="167"/>
    </row>
    <row r="1264" spans="1:82">
      <c r="A1264" s="175"/>
      <c r="B1264" s="176"/>
      <c r="C1264" s="228" t="s">
        <v>1248</v>
      </c>
      <c r="D1264" s="229"/>
      <c r="E1264" s="178">
        <v>36.4</v>
      </c>
      <c r="F1264" s="179"/>
      <c r="G1264" s="180"/>
      <c r="H1264" s="181"/>
      <c r="I1264" s="182"/>
      <c r="J1264" s="181"/>
      <c r="K1264" s="182"/>
      <c r="M1264" s="177" t="s">
        <v>1248</v>
      </c>
      <c r="O1264" s="177"/>
      <c r="Q1264" s="167"/>
    </row>
    <row r="1265" spans="1:82">
      <c r="A1265" s="175"/>
      <c r="B1265" s="176"/>
      <c r="C1265" s="228" t="s">
        <v>1249</v>
      </c>
      <c r="D1265" s="229"/>
      <c r="E1265" s="178">
        <v>3.24</v>
      </c>
      <c r="F1265" s="179"/>
      <c r="G1265" s="180"/>
      <c r="H1265" s="181"/>
      <c r="I1265" s="182"/>
      <c r="J1265" s="181"/>
      <c r="K1265" s="182"/>
      <c r="M1265" s="177" t="s">
        <v>1249</v>
      </c>
      <c r="O1265" s="177"/>
      <c r="Q1265" s="167"/>
    </row>
    <row r="1266" spans="1:82">
      <c r="A1266" s="175"/>
      <c r="B1266" s="176"/>
      <c r="C1266" s="228" t="s">
        <v>1242</v>
      </c>
      <c r="D1266" s="229"/>
      <c r="E1266" s="178">
        <v>12.96</v>
      </c>
      <c r="F1266" s="179"/>
      <c r="G1266" s="180"/>
      <c r="H1266" s="181"/>
      <c r="I1266" s="182"/>
      <c r="J1266" s="181"/>
      <c r="K1266" s="182"/>
      <c r="M1266" s="177" t="s">
        <v>1242</v>
      </c>
      <c r="O1266" s="177"/>
      <c r="Q1266" s="167"/>
    </row>
    <row r="1267" spans="1:82">
      <c r="A1267" s="168">
        <v>158</v>
      </c>
      <c r="B1267" s="169" t="s">
        <v>1250</v>
      </c>
      <c r="C1267" s="170" t="s">
        <v>1251</v>
      </c>
      <c r="D1267" s="171" t="s">
        <v>191</v>
      </c>
      <c r="E1267" s="172">
        <v>10.210000000000001</v>
      </c>
      <c r="F1267" s="207"/>
      <c r="G1267" s="173">
        <f>E1267*F1267</f>
        <v>0</v>
      </c>
      <c r="H1267" s="174">
        <v>3.2000000000000003E-4</v>
      </c>
      <c r="I1267" s="174">
        <f>E1267*H1267</f>
        <v>3.2672000000000005E-3</v>
      </c>
      <c r="J1267" s="174">
        <v>0</v>
      </c>
      <c r="K1267" s="174">
        <f>E1267*J1267</f>
        <v>0</v>
      </c>
      <c r="Q1267" s="167">
        <v>2</v>
      </c>
      <c r="AA1267" s="144">
        <v>1</v>
      </c>
      <c r="AB1267" s="144">
        <v>7</v>
      </c>
      <c r="AC1267" s="144">
        <v>7</v>
      </c>
      <c r="BB1267" s="144">
        <v>2</v>
      </c>
      <c r="BC1267" s="144">
        <f>IF(BB1267=1,G1267,0)</f>
        <v>0</v>
      </c>
      <c r="BD1267" s="144">
        <f>IF(BB1267=2,G1267,0)</f>
        <v>0</v>
      </c>
      <c r="BE1267" s="144">
        <f>IF(BB1267=3,G1267,0)</f>
        <v>0</v>
      </c>
      <c r="BF1267" s="144">
        <f>IF(BB1267=4,G1267,0)</f>
        <v>0</v>
      </c>
      <c r="BG1267" s="144">
        <f>IF(BB1267=5,G1267,0)</f>
        <v>0</v>
      </c>
      <c r="CA1267" s="144">
        <v>1</v>
      </c>
      <c r="CB1267" s="144">
        <v>7</v>
      </c>
      <c r="CC1267" s="167"/>
      <c r="CD1267" s="167"/>
    </row>
    <row r="1268" spans="1:82">
      <c r="A1268" s="175"/>
      <c r="B1268" s="176"/>
      <c r="C1268" s="228" t="s">
        <v>1252</v>
      </c>
      <c r="D1268" s="229"/>
      <c r="E1268" s="178">
        <v>10.210000000000001</v>
      </c>
      <c r="F1268" s="179"/>
      <c r="G1268" s="180"/>
      <c r="H1268" s="181"/>
      <c r="I1268" s="182"/>
      <c r="J1268" s="181"/>
      <c r="K1268" s="182"/>
      <c r="M1268" s="177" t="s">
        <v>1252</v>
      </c>
      <c r="O1268" s="177"/>
      <c r="Q1268" s="167"/>
    </row>
    <row r="1269" spans="1:82">
      <c r="A1269" s="168">
        <v>159</v>
      </c>
      <c r="B1269" s="169" t="s">
        <v>1253</v>
      </c>
      <c r="C1269" s="170" t="s">
        <v>1254</v>
      </c>
      <c r="D1269" s="171" t="s">
        <v>191</v>
      </c>
      <c r="E1269" s="172">
        <v>10.210000000000001</v>
      </c>
      <c r="F1269" s="207"/>
      <c r="G1269" s="173">
        <f>E1269*F1269</f>
        <v>0</v>
      </c>
      <c r="H1269" s="174">
        <v>0</v>
      </c>
      <c r="I1269" s="174">
        <f>E1269*H1269</f>
        <v>0</v>
      </c>
      <c r="J1269" s="174">
        <v>0</v>
      </c>
      <c r="K1269" s="174">
        <f>E1269*J1269</f>
        <v>0</v>
      </c>
      <c r="Q1269" s="167">
        <v>2</v>
      </c>
      <c r="AA1269" s="144">
        <v>1</v>
      </c>
      <c r="AB1269" s="144">
        <v>7</v>
      </c>
      <c r="AC1269" s="144">
        <v>7</v>
      </c>
      <c r="BB1269" s="144">
        <v>2</v>
      </c>
      <c r="BC1269" s="144">
        <f>IF(BB1269=1,G1269,0)</f>
        <v>0</v>
      </c>
      <c r="BD1269" s="144">
        <f>IF(BB1269=2,G1269,0)</f>
        <v>0</v>
      </c>
      <c r="BE1269" s="144">
        <f>IF(BB1269=3,G1269,0)</f>
        <v>0</v>
      </c>
      <c r="BF1269" s="144">
        <f>IF(BB1269=4,G1269,0)</f>
        <v>0</v>
      </c>
      <c r="BG1269" s="144">
        <f>IF(BB1269=5,G1269,0)</f>
        <v>0</v>
      </c>
      <c r="CA1269" s="144">
        <v>1</v>
      </c>
      <c r="CB1269" s="144">
        <v>7</v>
      </c>
      <c r="CC1269" s="167"/>
      <c r="CD1269" s="167"/>
    </row>
    <row r="1270" spans="1:82" ht="22.5">
      <c r="A1270" s="168">
        <v>160</v>
      </c>
      <c r="B1270" s="169" t="s">
        <v>1255</v>
      </c>
      <c r="C1270" s="170" t="s">
        <v>1256</v>
      </c>
      <c r="D1270" s="171" t="s">
        <v>106</v>
      </c>
      <c r="E1270" s="172">
        <v>48.671999999999997</v>
      </c>
      <c r="F1270" s="207"/>
      <c r="G1270" s="173">
        <f>E1270*F1270</f>
        <v>0</v>
      </c>
      <c r="H1270" s="174">
        <v>0</v>
      </c>
      <c r="I1270" s="174">
        <f>E1270*H1270</f>
        <v>0</v>
      </c>
      <c r="J1270" s="174">
        <v>0</v>
      </c>
      <c r="K1270" s="174">
        <f>E1270*J1270</f>
        <v>0</v>
      </c>
      <c r="Q1270" s="167">
        <v>2</v>
      </c>
      <c r="AA1270" s="144">
        <v>1</v>
      </c>
      <c r="AB1270" s="144">
        <v>7</v>
      </c>
      <c r="AC1270" s="144">
        <v>7</v>
      </c>
      <c r="BB1270" s="144">
        <v>2</v>
      </c>
      <c r="BC1270" s="144">
        <f>IF(BB1270=1,G1270,0)</f>
        <v>0</v>
      </c>
      <c r="BD1270" s="144">
        <f>IF(BB1270=2,G1270,0)</f>
        <v>0</v>
      </c>
      <c r="BE1270" s="144">
        <f>IF(BB1270=3,G1270,0)</f>
        <v>0</v>
      </c>
      <c r="BF1270" s="144">
        <f>IF(BB1270=4,G1270,0)</f>
        <v>0</v>
      </c>
      <c r="BG1270" s="144">
        <f>IF(BB1270=5,G1270,0)</f>
        <v>0</v>
      </c>
      <c r="CA1270" s="144">
        <v>1</v>
      </c>
      <c r="CB1270" s="144">
        <v>7</v>
      </c>
      <c r="CC1270" s="167"/>
      <c r="CD1270" s="167"/>
    </row>
    <row r="1271" spans="1:82">
      <c r="A1271" s="175"/>
      <c r="B1271" s="176"/>
      <c r="C1271" s="228" t="s">
        <v>1257</v>
      </c>
      <c r="D1271" s="229"/>
      <c r="E1271" s="178">
        <v>9.36</v>
      </c>
      <c r="F1271" s="179"/>
      <c r="G1271" s="180"/>
      <c r="H1271" s="181"/>
      <c r="I1271" s="182"/>
      <c r="J1271" s="181"/>
      <c r="K1271" s="182"/>
      <c r="M1271" s="177" t="s">
        <v>1257</v>
      </c>
      <c r="O1271" s="177"/>
      <c r="Q1271" s="167"/>
    </row>
    <row r="1272" spans="1:82">
      <c r="A1272" s="175"/>
      <c r="B1272" s="176"/>
      <c r="C1272" s="228" t="s">
        <v>1258</v>
      </c>
      <c r="D1272" s="229"/>
      <c r="E1272" s="178">
        <v>39.311999999999998</v>
      </c>
      <c r="F1272" s="179"/>
      <c r="G1272" s="180"/>
      <c r="H1272" s="181"/>
      <c r="I1272" s="182"/>
      <c r="J1272" s="181"/>
      <c r="K1272" s="182"/>
      <c r="M1272" s="177" t="s">
        <v>1258</v>
      </c>
      <c r="O1272" s="177"/>
      <c r="Q1272" s="167"/>
    </row>
    <row r="1273" spans="1:82" ht="22.5">
      <c r="A1273" s="168">
        <v>161</v>
      </c>
      <c r="B1273" s="169" t="s">
        <v>1259</v>
      </c>
      <c r="C1273" s="170" t="s">
        <v>1260</v>
      </c>
      <c r="D1273" s="171" t="s">
        <v>106</v>
      </c>
      <c r="E1273" s="172">
        <v>309.8</v>
      </c>
      <c r="F1273" s="207"/>
      <c r="G1273" s="173">
        <f>E1273*F1273</f>
        <v>0</v>
      </c>
      <c r="H1273" s="174">
        <v>0</v>
      </c>
      <c r="I1273" s="174">
        <f>E1273*H1273</f>
        <v>0</v>
      </c>
      <c r="J1273" s="174">
        <v>0</v>
      </c>
      <c r="K1273" s="174">
        <f>E1273*J1273</f>
        <v>0</v>
      </c>
      <c r="Q1273" s="167">
        <v>2</v>
      </c>
      <c r="AA1273" s="144">
        <v>1</v>
      </c>
      <c r="AB1273" s="144">
        <v>7</v>
      </c>
      <c r="AC1273" s="144">
        <v>7</v>
      </c>
      <c r="BB1273" s="144">
        <v>2</v>
      </c>
      <c r="BC1273" s="144">
        <f>IF(BB1273=1,G1273,0)</f>
        <v>0</v>
      </c>
      <c r="BD1273" s="144">
        <f>IF(BB1273=2,G1273,0)</f>
        <v>0</v>
      </c>
      <c r="BE1273" s="144">
        <f>IF(BB1273=3,G1273,0)</f>
        <v>0</v>
      </c>
      <c r="BF1273" s="144">
        <f>IF(BB1273=4,G1273,0)</f>
        <v>0</v>
      </c>
      <c r="BG1273" s="144">
        <f>IF(BB1273=5,G1273,0)</f>
        <v>0</v>
      </c>
      <c r="CA1273" s="144">
        <v>1</v>
      </c>
      <c r="CB1273" s="144">
        <v>7</v>
      </c>
      <c r="CC1273" s="167"/>
      <c r="CD1273" s="167"/>
    </row>
    <row r="1274" spans="1:82">
      <c r="A1274" s="175"/>
      <c r="B1274" s="176"/>
      <c r="C1274" s="228" t="s">
        <v>1261</v>
      </c>
      <c r="D1274" s="229"/>
      <c r="E1274" s="178">
        <v>0</v>
      </c>
      <c r="F1274" s="179"/>
      <c r="G1274" s="180"/>
      <c r="H1274" s="181"/>
      <c r="I1274" s="182"/>
      <c r="J1274" s="181"/>
      <c r="K1274" s="182"/>
      <c r="M1274" s="177" t="s">
        <v>1261</v>
      </c>
      <c r="O1274" s="177"/>
      <c r="Q1274" s="167"/>
    </row>
    <row r="1275" spans="1:82">
      <c r="A1275" s="175"/>
      <c r="B1275" s="176"/>
      <c r="C1275" s="228" t="s">
        <v>1262</v>
      </c>
      <c r="D1275" s="229"/>
      <c r="E1275" s="178">
        <v>4.76</v>
      </c>
      <c r="F1275" s="179"/>
      <c r="G1275" s="180"/>
      <c r="H1275" s="181"/>
      <c r="I1275" s="182"/>
      <c r="J1275" s="181"/>
      <c r="K1275" s="182"/>
      <c r="M1275" s="177" t="s">
        <v>1262</v>
      </c>
      <c r="O1275" s="177"/>
      <c r="Q1275" s="167"/>
    </row>
    <row r="1276" spans="1:82">
      <c r="A1276" s="175"/>
      <c r="B1276" s="176"/>
      <c r="C1276" s="228" t="s">
        <v>1263</v>
      </c>
      <c r="D1276" s="229"/>
      <c r="E1276" s="178">
        <v>4.68</v>
      </c>
      <c r="F1276" s="179"/>
      <c r="G1276" s="180"/>
      <c r="H1276" s="181"/>
      <c r="I1276" s="182"/>
      <c r="J1276" s="181"/>
      <c r="K1276" s="182"/>
      <c r="M1276" s="177" t="s">
        <v>1263</v>
      </c>
      <c r="O1276" s="177"/>
      <c r="Q1276" s="167"/>
    </row>
    <row r="1277" spans="1:82">
      <c r="A1277" s="175"/>
      <c r="B1277" s="176"/>
      <c r="C1277" s="228" t="s">
        <v>1264</v>
      </c>
      <c r="D1277" s="229"/>
      <c r="E1277" s="178">
        <v>4.93</v>
      </c>
      <c r="F1277" s="179"/>
      <c r="G1277" s="180"/>
      <c r="H1277" s="181"/>
      <c r="I1277" s="182"/>
      <c r="J1277" s="181"/>
      <c r="K1277" s="182"/>
      <c r="M1277" s="177" t="s">
        <v>1264</v>
      </c>
      <c r="O1277" s="177"/>
      <c r="Q1277" s="167"/>
    </row>
    <row r="1278" spans="1:82">
      <c r="A1278" s="175"/>
      <c r="B1278" s="176"/>
      <c r="C1278" s="228" t="s">
        <v>1265</v>
      </c>
      <c r="D1278" s="229"/>
      <c r="E1278" s="178">
        <v>4.83</v>
      </c>
      <c r="F1278" s="179"/>
      <c r="G1278" s="180"/>
      <c r="H1278" s="181"/>
      <c r="I1278" s="182"/>
      <c r="J1278" s="181"/>
      <c r="K1278" s="182"/>
      <c r="M1278" s="177" t="s">
        <v>1265</v>
      </c>
      <c r="O1278" s="177"/>
      <c r="Q1278" s="167"/>
    </row>
    <row r="1279" spans="1:82">
      <c r="A1279" s="175"/>
      <c r="B1279" s="176"/>
      <c r="C1279" s="228" t="s">
        <v>1266</v>
      </c>
      <c r="D1279" s="229"/>
      <c r="E1279" s="178">
        <v>4.51</v>
      </c>
      <c r="F1279" s="179"/>
      <c r="G1279" s="180"/>
      <c r="H1279" s="181"/>
      <c r="I1279" s="182"/>
      <c r="J1279" s="181"/>
      <c r="K1279" s="182"/>
      <c r="M1279" s="177" t="s">
        <v>1266</v>
      </c>
      <c r="O1279" s="177"/>
      <c r="Q1279" s="167"/>
    </row>
    <row r="1280" spans="1:82">
      <c r="A1280" s="175"/>
      <c r="B1280" s="176"/>
      <c r="C1280" s="228" t="s">
        <v>1267</v>
      </c>
      <c r="D1280" s="229"/>
      <c r="E1280" s="178">
        <v>4.5599999999999996</v>
      </c>
      <c r="F1280" s="179"/>
      <c r="G1280" s="180"/>
      <c r="H1280" s="181"/>
      <c r="I1280" s="182"/>
      <c r="J1280" s="181"/>
      <c r="K1280" s="182"/>
      <c r="M1280" s="177" t="s">
        <v>1267</v>
      </c>
      <c r="O1280" s="177"/>
      <c r="Q1280" s="167"/>
    </row>
    <row r="1281" spans="1:82">
      <c r="A1281" s="175"/>
      <c r="B1281" s="176"/>
      <c r="C1281" s="228" t="s">
        <v>1268</v>
      </c>
      <c r="D1281" s="229"/>
      <c r="E1281" s="178">
        <v>4.74</v>
      </c>
      <c r="F1281" s="179"/>
      <c r="G1281" s="180"/>
      <c r="H1281" s="181"/>
      <c r="I1281" s="182"/>
      <c r="J1281" s="181"/>
      <c r="K1281" s="182"/>
      <c r="M1281" s="177" t="s">
        <v>1268</v>
      </c>
      <c r="O1281" s="177"/>
      <c r="Q1281" s="167"/>
    </row>
    <row r="1282" spans="1:82">
      <c r="A1282" s="175"/>
      <c r="B1282" s="176"/>
      <c r="C1282" s="228" t="s">
        <v>1269</v>
      </c>
      <c r="D1282" s="229"/>
      <c r="E1282" s="178">
        <v>4.7300000000000004</v>
      </c>
      <c r="F1282" s="179"/>
      <c r="G1282" s="180"/>
      <c r="H1282" s="181"/>
      <c r="I1282" s="182"/>
      <c r="J1282" s="181"/>
      <c r="K1282" s="182"/>
      <c r="M1282" s="177" t="s">
        <v>1269</v>
      </c>
      <c r="O1282" s="177"/>
      <c r="Q1282" s="167"/>
    </row>
    <row r="1283" spans="1:82">
      <c r="A1283" s="175"/>
      <c r="B1283" s="176"/>
      <c r="C1283" s="228" t="s">
        <v>1270</v>
      </c>
      <c r="D1283" s="229"/>
      <c r="E1283" s="178">
        <v>4.7300000000000004</v>
      </c>
      <c r="F1283" s="179"/>
      <c r="G1283" s="180"/>
      <c r="H1283" s="181"/>
      <c r="I1283" s="182"/>
      <c r="J1283" s="181"/>
      <c r="K1283" s="182"/>
      <c r="M1283" s="177" t="s">
        <v>1270</v>
      </c>
      <c r="O1283" s="177"/>
      <c r="Q1283" s="167"/>
    </row>
    <row r="1284" spans="1:82">
      <c r="A1284" s="175"/>
      <c r="B1284" s="176"/>
      <c r="C1284" s="228" t="s">
        <v>1271</v>
      </c>
      <c r="D1284" s="229"/>
      <c r="E1284" s="178">
        <v>4.6399999999999997</v>
      </c>
      <c r="F1284" s="179"/>
      <c r="G1284" s="180"/>
      <c r="H1284" s="181"/>
      <c r="I1284" s="182"/>
      <c r="J1284" s="181"/>
      <c r="K1284" s="182"/>
      <c r="M1284" s="177" t="s">
        <v>1271</v>
      </c>
      <c r="O1284" s="177"/>
      <c r="Q1284" s="167"/>
    </row>
    <row r="1285" spans="1:82">
      <c r="A1285" s="175"/>
      <c r="B1285" s="176"/>
      <c r="C1285" s="228" t="s">
        <v>1272</v>
      </c>
      <c r="D1285" s="229"/>
      <c r="E1285" s="178">
        <v>4.79</v>
      </c>
      <c r="F1285" s="179"/>
      <c r="G1285" s="180"/>
      <c r="H1285" s="181"/>
      <c r="I1285" s="182"/>
      <c r="J1285" s="181"/>
      <c r="K1285" s="182"/>
      <c r="M1285" s="177" t="s">
        <v>1272</v>
      </c>
      <c r="O1285" s="177"/>
      <c r="Q1285" s="167"/>
    </row>
    <row r="1286" spans="1:82">
      <c r="A1286" s="175"/>
      <c r="B1286" s="176"/>
      <c r="C1286" s="228" t="s">
        <v>1273</v>
      </c>
      <c r="D1286" s="229"/>
      <c r="E1286" s="178">
        <v>4.72</v>
      </c>
      <c r="F1286" s="179"/>
      <c r="G1286" s="180"/>
      <c r="H1286" s="181"/>
      <c r="I1286" s="182"/>
      <c r="J1286" s="181"/>
      <c r="K1286" s="182"/>
      <c r="M1286" s="177" t="s">
        <v>1273</v>
      </c>
      <c r="O1286" s="177"/>
      <c r="Q1286" s="167"/>
    </row>
    <row r="1287" spans="1:82">
      <c r="A1287" s="175"/>
      <c r="B1287" s="176"/>
      <c r="C1287" s="228" t="s">
        <v>1274</v>
      </c>
      <c r="D1287" s="229"/>
      <c r="E1287" s="178">
        <v>-9.36</v>
      </c>
      <c r="F1287" s="179"/>
      <c r="G1287" s="180"/>
      <c r="H1287" s="181"/>
      <c r="I1287" s="182"/>
      <c r="J1287" s="181"/>
      <c r="K1287" s="182"/>
      <c r="M1287" s="177" t="s">
        <v>1274</v>
      </c>
      <c r="O1287" s="177"/>
      <c r="Q1287" s="167"/>
    </row>
    <row r="1288" spans="1:82">
      <c r="A1288" s="175"/>
      <c r="B1288" s="176"/>
      <c r="C1288" s="228" t="s">
        <v>1275</v>
      </c>
      <c r="D1288" s="229"/>
      <c r="E1288" s="178">
        <v>14.46</v>
      </c>
      <c r="F1288" s="179"/>
      <c r="G1288" s="180"/>
      <c r="H1288" s="181"/>
      <c r="I1288" s="182"/>
      <c r="J1288" s="181"/>
      <c r="K1288" s="182"/>
      <c r="M1288" s="177" t="s">
        <v>1275</v>
      </c>
      <c r="O1288" s="177"/>
      <c r="Q1288" s="167"/>
    </row>
    <row r="1289" spans="1:82">
      <c r="A1289" s="175"/>
      <c r="B1289" s="176"/>
      <c r="C1289" s="228" t="s">
        <v>1276</v>
      </c>
      <c r="D1289" s="229"/>
      <c r="E1289" s="178">
        <v>248.08</v>
      </c>
      <c r="F1289" s="179"/>
      <c r="G1289" s="180"/>
      <c r="H1289" s="181"/>
      <c r="I1289" s="182"/>
      <c r="J1289" s="181"/>
      <c r="K1289" s="182"/>
      <c r="M1289" s="177" t="s">
        <v>1276</v>
      </c>
      <c r="O1289" s="177"/>
      <c r="Q1289" s="167"/>
    </row>
    <row r="1290" spans="1:82">
      <c r="A1290" s="168">
        <v>162</v>
      </c>
      <c r="B1290" s="169" t="s">
        <v>1277</v>
      </c>
      <c r="C1290" s="170" t="s">
        <v>1278</v>
      </c>
      <c r="D1290" s="171" t="s">
        <v>191</v>
      </c>
      <c r="E1290" s="172">
        <v>64.837500000000006</v>
      </c>
      <c r="F1290" s="207"/>
      <c r="G1290" s="173">
        <f>E1290*F1290</f>
        <v>0</v>
      </c>
      <c r="H1290" s="174">
        <v>0</v>
      </c>
      <c r="I1290" s="174">
        <f>E1290*H1290</f>
        <v>0</v>
      </c>
      <c r="J1290" s="174">
        <v>0</v>
      </c>
      <c r="K1290" s="174">
        <f>E1290*J1290</f>
        <v>0</v>
      </c>
      <c r="Q1290" s="167">
        <v>2</v>
      </c>
      <c r="AA1290" s="144">
        <v>12</v>
      </c>
      <c r="AB1290" s="144">
        <v>0</v>
      </c>
      <c r="AC1290" s="144">
        <v>122</v>
      </c>
      <c r="BB1290" s="144">
        <v>2</v>
      </c>
      <c r="BC1290" s="144">
        <f>IF(BB1290=1,G1290,0)</f>
        <v>0</v>
      </c>
      <c r="BD1290" s="144">
        <f>IF(BB1290=2,G1290,0)</f>
        <v>0</v>
      </c>
      <c r="BE1290" s="144">
        <f>IF(BB1290=3,G1290,0)</f>
        <v>0</v>
      </c>
      <c r="BF1290" s="144">
        <f>IF(BB1290=4,G1290,0)</f>
        <v>0</v>
      </c>
      <c r="BG1290" s="144">
        <f>IF(BB1290=5,G1290,0)</f>
        <v>0</v>
      </c>
      <c r="CA1290" s="144">
        <v>12</v>
      </c>
      <c r="CB1290" s="144">
        <v>0</v>
      </c>
      <c r="CC1290" s="167"/>
      <c r="CD1290" s="167"/>
    </row>
    <row r="1291" spans="1:82">
      <c r="A1291" s="175"/>
      <c r="B1291" s="176"/>
      <c r="C1291" s="228" t="s">
        <v>1279</v>
      </c>
      <c r="D1291" s="229"/>
      <c r="E1291" s="178">
        <v>64.837500000000006</v>
      </c>
      <c r="F1291" s="179"/>
      <c r="G1291" s="180"/>
      <c r="H1291" s="181"/>
      <c r="I1291" s="182"/>
      <c r="J1291" s="181"/>
      <c r="K1291" s="182"/>
      <c r="M1291" s="177" t="s">
        <v>1279</v>
      </c>
      <c r="O1291" s="177"/>
      <c r="Q1291" s="167"/>
    </row>
    <row r="1292" spans="1:82" ht="22.5">
      <c r="A1292" s="168">
        <v>163</v>
      </c>
      <c r="B1292" s="169" t="s">
        <v>1280</v>
      </c>
      <c r="C1292" s="170" t="s">
        <v>1281</v>
      </c>
      <c r="D1292" s="171" t="s">
        <v>191</v>
      </c>
      <c r="E1292" s="172">
        <v>135.1875</v>
      </c>
      <c r="F1292" s="207"/>
      <c r="G1292" s="173">
        <f>E1292*F1292</f>
        <v>0</v>
      </c>
      <c r="H1292" s="174">
        <v>2.2000000000000001E-4</v>
      </c>
      <c r="I1292" s="174">
        <f>E1292*H1292</f>
        <v>2.974125E-2</v>
      </c>
      <c r="J1292" s="174">
        <v>0</v>
      </c>
      <c r="K1292" s="174">
        <f>E1292*J1292</f>
        <v>0</v>
      </c>
      <c r="Q1292" s="167">
        <v>2</v>
      </c>
      <c r="AA1292" s="144">
        <v>12</v>
      </c>
      <c r="AB1292" s="144">
        <v>0</v>
      </c>
      <c r="AC1292" s="144">
        <v>123</v>
      </c>
      <c r="BB1292" s="144">
        <v>2</v>
      </c>
      <c r="BC1292" s="144">
        <f>IF(BB1292=1,G1292,0)</f>
        <v>0</v>
      </c>
      <c r="BD1292" s="144">
        <f>IF(BB1292=2,G1292,0)</f>
        <v>0</v>
      </c>
      <c r="BE1292" s="144">
        <f>IF(BB1292=3,G1292,0)</f>
        <v>0</v>
      </c>
      <c r="BF1292" s="144">
        <f>IF(BB1292=4,G1292,0)</f>
        <v>0</v>
      </c>
      <c r="BG1292" s="144">
        <f>IF(BB1292=5,G1292,0)</f>
        <v>0</v>
      </c>
      <c r="CA1292" s="144">
        <v>12</v>
      </c>
      <c r="CB1292" s="144">
        <v>0</v>
      </c>
      <c r="CC1292" s="167"/>
      <c r="CD1292" s="167"/>
    </row>
    <row r="1293" spans="1:82">
      <c r="A1293" s="175"/>
      <c r="B1293" s="176"/>
      <c r="C1293" s="228" t="s">
        <v>1282</v>
      </c>
      <c r="D1293" s="229"/>
      <c r="E1293" s="178">
        <v>135.1875</v>
      </c>
      <c r="F1293" s="179"/>
      <c r="G1293" s="180"/>
      <c r="H1293" s="181"/>
      <c r="I1293" s="182"/>
      <c r="J1293" s="181"/>
      <c r="K1293" s="182"/>
      <c r="M1293" s="177" t="s">
        <v>1282</v>
      </c>
      <c r="O1293" s="177"/>
      <c r="Q1293" s="167"/>
    </row>
    <row r="1294" spans="1:82">
      <c r="A1294" s="168">
        <v>164</v>
      </c>
      <c r="B1294" s="169" t="s">
        <v>1283</v>
      </c>
      <c r="C1294" s="170" t="s">
        <v>1284</v>
      </c>
      <c r="D1294" s="171" t="s">
        <v>106</v>
      </c>
      <c r="E1294" s="172">
        <v>326.97460000000001</v>
      </c>
      <c r="F1294" s="207"/>
      <c r="G1294" s="173">
        <f>E1294*F1294</f>
        <v>0</v>
      </c>
      <c r="H1294" s="174">
        <v>1.9199999999999998E-2</v>
      </c>
      <c r="I1294" s="174">
        <f>E1294*H1294</f>
        <v>6.2779123199999995</v>
      </c>
      <c r="J1294" s="174">
        <v>0</v>
      </c>
      <c r="K1294" s="174">
        <f>E1294*J1294</f>
        <v>0</v>
      </c>
      <c r="Q1294" s="167">
        <v>2</v>
      </c>
      <c r="AA1294" s="144">
        <v>12</v>
      </c>
      <c r="AB1294" s="144">
        <v>0</v>
      </c>
      <c r="AC1294" s="144">
        <v>124</v>
      </c>
      <c r="BB1294" s="144">
        <v>2</v>
      </c>
      <c r="BC1294" s="144">
        <f>IF(BB1294=1,G1294,0)</f>
        <v>0</v>
      </c>
      <c r="BD1294" s="144">
        <f>IF(BB1294=2,G1294,0)</f>
        <v>0</v>
      </c>
      <c r="BE1294" s="144">
        <f>IF(BB1294=3,G1294,0)</f>
        <v>0</v>
      </c>
      <c r="BF1294" s="144">
        <f>IF(BB1294=4,G1294,0)</f>
        <v>0</v>
      </c>
      <c r="BG1294" s="144">
        <f>IF(BB1294=5,G1294,0)</f>
        <v>0</v>
      </c>
      <c r="CA1294" s="144">
        <v>12</v>
      </c>
      <c r="CB1294" s="144">
        <v>0</v>
      </c>
      <c r="CC1294" s="167"/>
      <c r="CD1294" s="167"/>
    </row>
    <row r="1295" spans="1:82">
      <c r="A1295" s="175"/>
      <c r="B1295" s="176"/>
      <c r="C1295" s="228" t="s">
        <v>1285</v>
      </c>
      <c r="D1295" s="229"/>
      <c r="E1295" s="178">
        <v>325.29000000000002</v>
      </c>
      <c r="F1295" s="179"/>
      <c r="G1295" s="180"/>
      <c r="H1295" s="181"/>
      <c r="I1295" s="182"/>
      <c r="J1295" s="181"/>
      <c r="K1295" s="182"/>
      <c r="M1295" s="177" t="s">
        <v>1285</v>
      </c>
      <c r="O1295" s="177"/>
      <c r="Q1295" s="167"/>
    </row>
    <row r="1296" spans="1:82">
      <c r="A1296" s="175"/>
      <c r="B1296" s="176"/>
      <c r="C1296" s="228" t="s">
        <v>1286</v>
      </c>
      <c r="D1296" s="229"/>
      <c r="E1296" s="178">
        <v>1.6847000000000001</v>
      </c>
      <c r="F1296" s="179"/>
      <c r="G1296" s="180"/>
      <c r="H1296" s="181"/>
      <c r="I1296" s="182"/>
      <c r="J1296" s="181"/>
      <c r="K1296" s="182"/>
      <c r="M1296" s="177" t="s">
        <v>1286</v>
      </c>
      <c r="O1296" s="177"/>
      <c r="Q1296" s="167"/>
    </row>
    <row r="1297" spans="1:82">
      <c r="A1297" s="168">
        <v>165</v>
      </c>
      <c r="B1297" s="169" t="s">
        <v>1287</v>
      </c>
      <c r="C1297" s="170" t="s">
        <v>1288</v>
      </c>
      <c r="D1297" s="171" t="s">
        <v>106</v>
      </c>
      <c r="E1297" s="172">
        <v>51.072000000000003</v>
      </c>
      <c r="F1297" s="207"/>
      <c r="G1297" s="173">
        <f>E1297*F1297</f>
        <v>0</v>
      </c>
      <c r="H1297" s="174">
        <v>1.9199999999999998E-2</v>
      </c>
      <c r="I1297" s="174">
        <f>E1297*H1297</f>
        <v>0.98058239999999997</v>
      </c>
      <c r="J1297" s="174">
        <v>0</v>
      </c>
      <c r="K1297" s="174">
        <f>E1297*J1297</f>
        <v>0</v>
      </c>
      <c r="Q1297" s="167">
        <v>2</v>
      </c>
      <c r="AA1297" s="144">
        <v>12</v>
      </c>
      <c r="AB1297" s="144">
        <v>0</v>
      </c>
      <c r="AC1297" s="144">
        <v>125</v>
      </c>
      <c r="BB1297" s="144">
        <v>2</v>
      </c>
      <c r="BC1297" s="144">
        <f>IF(BB1297=1,G1297,0)</f>
        <v>0</v>
      </c>
      <c r="BD1297" s="144">
        <f>IF(BB1297=2,G1297,0)</f>
        <v>0</v>
      </c>
      <c r="BE1297" s="144">
        <f>IF(BB1297=3,G1297,0)</f>
        <v>0</v>
      </c>
      <c r="BF1297" s="144">
        <f>IF(BB1297=4,G1297,0)</f>
        <v>0</v>
      </c>
      <c r="BG1297" s="144">
        <f>IF(BB1297=5,G1297,0)</f>
        <v>0</v>
      </c>
      <c r="CA1297" s="144">
        <v>12</v>
      </c>
      <c r="CB1297" s="144">
        <v>0</v>
      </c>
      <c r="CC1297" s="167"/>
      <c r="CD1297" s="167"/>
    </row>
    <row r="1298" spans="1:82">
      <c r="A1298" s="175"/>
      <c r="B1298" s="176"/>
      <c r="C1298" s="228" t="s">
        <v>1289</v>
      </c>
      <c r="D1298" s="229"/>
      <c r="E1298" s="178">
        <v>9.8279999999999994</v>
      </c>
      <c r="F1298" s="179"/>
      <c r="G1298" s="180"/>
      <c r="H1298" s="181"/>
      <c r="I1298" s="182"/>
      <c r="J1298" s="181"/>
      <c r="K1298" s="182"/>
      <c r="M1298" s="177" t="s">
        <v>1289</v>
      </c>
      <c r="O1298" s="177"/>
      <c r="Q1298" s="167"/>
    </row>
    <row r="1299" spans="1:82">
      <c r="A1299" s="175"/>
      <c r="B1299" s="176"/>
      <c r="C1299" s="228" t="s">
        <v>1290</v>
      </c>
      <c r="D1299" s="229"/>
      <c r="E1299" s="178">
        <v>41.244</v>
      </c>
      <c r="F1299" s="179"/>
      <c r="G1299" s="180"/>
      <c r="H1299" s="181"/>
      <c r="I1299" s="182"/>
      <c r="J1299" s="181"/>
      <c r="K1299" s="182"/>
      <c r="M1299" s="177" t="s">
        <v>1290</v>
      </c>
      <c r="O1299" s="177"/>
      <c r="Q1299" s="167"/>
    </row>
    <row r="1300" spans="1:82">
      <c r="A1300" s="168">
        <v>166</v>
      </c>
      <c r="B1300" s="169" t="s">
        <v>1291</v>
      </c>
      <c r="C1300" s="170" t="s">
        <v>1292</v>
      </c>
      <c r="D1300" s="171" t="s">
        <v>98</v>
      </c>
      <c r="E1300" s="172">
        <v>65</v>
      </c>
      <c r="F1300" s="207"/>
      <c r="G1300" s="173">
        <f>E1300*F1300</f>
        <v>0</v>
      </c>
      <c r="H1300" s="174">
        <v>2.9999999999999997E-4</v>
      </c>
      <c r="I1300" s="174">
        <f>E1300*H1300</f>
        <v>1.95E-2</v>
      </c>
      <c r="J1300" s="174">
        <v>0</v>
      </c>
      <c r="K1300" s="174">
        <f>E1300*J1300</f>
        <v>0</v>
      </c>
      <c r="Q1300" s="167">
        <v>2</v>
      </c>
      <c r="AA1300" s="144">
        <v>3</v>
      </c>
      <c r="AB1300" s="144">
        <v>7</v>
      </c>
      <c r="AC1300" s="144">
        <v>23153332</v>
      </c>
      <c r="BB1300" s="144">
        <v>2</v>
      </c>
      <c r="BC1300" s="144">
        <f>IF(BB1300=1,G1300,0)</f>
        <v>0</v>
      </c>
      <c r="BD1300" s="144">
        <f>IF(BB1300=2,G1300,0)</f>
        <v>0</v>
      </c>
      <c r="BE1300" s="144">
        <f>IF(BB1300=3,G1300,0)</f>
        <v>0</v>
      </c>
      <c r="BF1300" s="144">
        <f>IF(BB1300=4,G1300,0)</f>
        <v>0</v>
      </c>
      <c r="BG1300" s="144">
        <f>IF(BB1300=5,G1300,0)</f>
        <v>0</v>
      </c>
      <c r="CA1300" s="144">
        <v>3</v>
      </c>
      <c r="CB1300" s="144">
        <v>7</v>
      </c>
      <c r="CC1300" s="167"/>
      <c r="CD1300" s="167"/>
    </row>
    <row r="1301" spans="1:82">
      <c r="A1301" s="175"/>
      <c r="B1301" s="176"/>
      <c r="C1301" s="228" t="s">
        <v>1143</v>
      </c>
      <c r="D1301" s="229"/>
      <c r="E1301" s="178">
        <v>65</v>
      </c>
      <c r="F1301" s="179"/>
      <c r="G1301" s="180"/>
      <c r="H1301" s="181"/>
      <c r="I1301" s="182"/>
      <c r="J1301" s="181"/>
      <c r="K1301" s="182"/>
      <c r="M1301" s="177" t="s">
        <v>1143</v>
      </c>
      <c r="O1301" s="177"/>
      <c r="Q1301" s="167"/>
    </row>
    <row r="1302" spans="1:82">
      <c r="A1302" s="168">
        <v>167</v>
      </c>
      <c r="B1302" s="169" t="s">
        <v>1293</v>
      </c>
      <c r="C1302" s="170" t="s">
        <v>1294</v>
      </c>
      <c r="D1302" s="171" t="s">
        <v>231</v>
      </c>
      <c r="E1302" s="172">
        <v>2268.48</v>
      </c>
      <c r="F1302" s="207"/>
      <c r="G1302" s="173">
        <f>E1302*F1302</f>
        <v>0</v>
      </c>
      <c r="H1302" s="174">
        <v>1E-3</v>
      </c>
      <c r="I1302" s="174">
        <f>E1302*H1302</f>
        <v>2.2684800000000003</v>
      </c>
      <c r="J1302" s="174">
        <v>0</v>
      </c>
      <c r="K1302" s="174">
        <f>E1302*J1302</f>
        <v>0</v>
      </c>
      <c r="Q1302" s="167">
        <v>2</v>
      </c>
      <c r="AA1302" s="144">
        <v>3</v>
      </c>
      <c r="AB1302" s="144">
        <v>7</v>
      </c>
      <c r="AC1302" s="144" t="s">
        <v>1293</v>
      </c>
      <c r="BB1302" s="144">
        <v>2</v>
      </c>
      <c r="BC1302" s="144">
        <f>IF(BB1302=1,G1302,0)</f>
        <v>0</v>
      </c>
      <c r="BD1302" s="144">
        <f>IF(BB1302=2,G1302,0)</f>
        <v>0</v>
      </c>
      <c r="BE1302" s="144">
        <f>IF(BB1302=3,G1302,0)</f>
        <v>0</v>
      </c>
      <c r="BF1302" s="144">
        <f>IF(BB1302=4,G1302,0)</f>
        <v>0</v>
      </c>
      <c r="BG1302" s="144">
        <f>IF(BB1302=5,G1302,0)</f>
        <v>0</v>
      </c>
      <c r="CA1302" s="144">
        <v>3</v>
      </c>
      <c r="CB1302" s="144">
        <v>7</v>
      </c>
      <c r="CC1302" s="167"/>
      <c r="CD1302" s="167"/>
    </row>
    <row r="1303" spans="1:82">
      <c r="A1303" s="175"/>
      <c r="B1303" s="176"/>
      <c r="C1303" s="228" t="s">
        <v>1295</v>
      </c>
      <c r="D1303" s="229"/>
      <c r="E1303" s="178">
        <v>2268.48</v>
      </c>
      <c r="F1303" s="179"/>
      <c r="G1303" s="180"/>
      <c r="H1303" s="181"/>
      <c r="I1303" s="182"/>
      <c r="J1303" s="181"/>
      <c r="K1303" s="182"/>
      <c r="M1303" s="177" t="s">
        <v>1295</v>
      </c>
      <c r="O1303" s="177"/>
      <c r="Q1303" s="167"/>
    </row>
    <row r="1304" spans="1:82">
      <c r="A1304" s="168">
        <v>168</v>
      </c>
      <c r="B1304" s="169" t="s">
        <v>1296</v>
      </c>
      <c r="C1304" s="170" t="s">
        <v>1297</v>
      </c>
      <c r="D1304" s="171" t="s">
        <v>231</v>
      </c>
      <c r="E1304" s="172">
        <v>2156.9580000000001</v>
      </c>
      <c r="F1304" s="207"/>
      <c r="G1304" s="173">
        <f>E1304*F1304</f>
        <v>0</v>
      </c>
      <c r="H1304" s="174">
        <v>1E-3</v>
      </c>
      <c r="I1304" s="174">
        <f>E1304*H1304</f>
        <v>2.1569579999999999</v>
      </c>
      <c r="J1304" s="174">
        <v>0</v>
      </c>
      <c r="K1304" s="174">
        <f>E1304*J1304</f>
        <v>0</v>
      </c>
      <c r="Q1304" s="167">
        <v>2</v>
      </c>
      <c r="AA1304" s="144">
        <v>3</v>
      </c>
      <c r="AB1304" s="144">
        <v>7</v>
      </c>
      <c r="AC1304" s="144" t="s">
        <v>1296</v>
      </c>
      <c r="BB1304" s="144">
        <v>2</v>
      </c>
      <c r="BC1304" s="144">
        <f>IF(BB1304=1,G1304,0)</f>
        <v>0</v>
      </c>
      <c r="BD1304" s="144">
        <f>IF(BB1304=2,G1304,0)</f>
        <v>0</v>
      </c>
      <c r="BE1304" s="144">
        <f>IF(BB1304=3,G1304,0)</f>
        <v>0</v>
      </c>
      <c r="BF1304" s="144">
        <f>IF(BB1304=4,G1304,0)</f>
        <v>0</v>
      </c>
      <c r="BG1304" s="144">
        <f>IF(BB1304=5,G1304,0)</f>
        <v>0</v>
      </c>
      <c r="CA1304" s="144">
        <v>3</v>
      </c>
      <c r="CB1304" s="144">
        <v>7</v>
      </c>
      <c r="CC1304" s="167"/>
      <c r="CD1304" s="167"/>
    </row>
    <row r="1305" spans="1:82">
      <c r="A1305" s="175"/>
      <c r="B1305" s="176"/>
      <c r="C1305" s="228" t="s">
        <v>1298</v>
      </c>
      <c r="D1305" s="229"/>
      <c r="E1305" s="178">
        <v>1858.8</v>
      </c>
      <c r="F1305" s="179"/>
      <c r="G1305" s="180"/>
      <c r="H1305" s="181"/>
      <c r="I1305" s="182"/>
      <c r="J1305" s="181"/>
      <c r="K1305" s="182"/>
      <c r="M1305" s="177" t="s">
        <v>1298</v>
      </c>
      <c r="O1305" s="177"/>
      <c r="Q1305" s="167"/>
    </row>
    <row r="1306" spans="1:82">
      <c r="A1306" s="175"/>
      <c r="B1306" s="176"/>
      <c r="C1306" s="228" t="s">
        <v>1299</v>
      </c>
      <c r="D1306" s="229"/>
      <c r="E1306" s="178">
        <v>6.1260000000000003</v>
      </c>
      <c r="F1306" s="179"/>
      <c r="G1306" s="180"/>
      <c r="H1306" s="181"/>
      <c r="I1306" s="182"/>
      <c r="J1306" s="181"/>
      <c r="K1306" s="182"/>
      <c r="M1306" s="177" t="s">
        <v>1299</v>
      </c>
      <c r="O1306" s="177"/>
      <c r="Q1306" s="167"/>
    </row>
    <row r="1307" spans="1:82">
      <c r="A1307" s="175"/>
      <c r="B1307" s="176"/>
      <c r="C1307" s="228" t="s">
        <v>1300</v>
      </c>
      <c r="D1307" s="229"/>
      <c r="E1307" s="178">
        <v>292.03199999999998</v>
      </c>
      <c r="F1307" s="179"/>
      <c r="G1307" s="180"/>
      <c r="H1307" s="181"/>
      <c r="I1307" s="182"/>
      <c r="J1307" s="181"/>
      <c r="K1307" s="182"/>
      <c r="M1307" s="177" t="s">
        <v>1300</v>
      </c>
      <c r="O1307" s="177"/>
      <c r="Q1307" s="167"/>
    </row>
    <row r="1308" spans="1:82" ht="22.5">
      <c r="A1308" s="168">
        <v>169</v>
      </c>
      <c r="B1308" s="169" t="s">
        <v>1301</v>
      </c>
      <c r="C1308" s="170" t="s">
        <v>1302</v>
      </c>
      <c r="D1308" s="171" t="s">
        <v>231</v>
      </c>
      <c r="E1308" s="172">
        <v>215.69579999999999</v>
      </c>
      <c r="F1308" s="207"/>
      <c r="G1308" s="173">
        <f>E1308*F1308</f>
        <v>0</v>
      </c>
      <c r="H1308" s="174">
        <v>1E-3</v>
      </c>
      <c r="I1308" s="174">
        <f>E1308*H1308</f>
        <v>0.21569579999999999</v>
      </c>
      <c r="J1308" s="174">
        <v>0</v>
      </c>
      <c r="K1308" s="174">
        <f>E1308*J1308</f>
        <v>0</v>
      </c>
      <c r="Q1308" s="167">
        <v>2</v>
      </c>
      <c r="AA1308" s="144">
        <v>3</v>
      </c>
      <c r="AB1308" s="144">
        <v>7</v>
      </c>
      <c r="AC1308" s="144" t="s">
        <v>1301</v>
      </c>
      <c r="BB1308" s="144">
        <v>2</v>
      </c>
      <c r="BC1308" s="144">
        <f>IF(BB1308=1,G1308,0)</f>
        <v>0</v>
      </c>
      <c r="BD1308" s="144">
        <f>IF(BB1308=2,G1308,0)</f>
        <v>0</v>
      </c>
      <c r="BE1308" s="144">
        <f>IF(BB1308=3,G1308,0)</f>
        <v>0</v>
      </c>
      <c r="BF1308" s="144">
        <f>IF(BB1308=4,G1308,0)</f>
        <v>0</v>
      </c>
      <c r="BG1308" s="144">
        <f>IF(BB1308=5,G1308,0)</f>
        <v>0</v>
      </c>
      <c r="CA1308" s="144">
        <v>3</v>
      </c>
      <c r="CB1308" s="144">
        <v>7</v>
      </c>
      <c r="CC1308" s="167"/>
      <c r="CD1308" s="167"/>
    </row>
    <row r="1309" spans="1:82">
      <c r="A1309" s="175"/>
      <c r="B1309" s="176"/>
      <c r="C1309" s="228" t="s">
        <v>1303</v>
      </c>
      <c r="D1309" s="229"/>
      <c r="E1309" s="178">
        <v>185.88</v>
      </c>
      <c r="F1309" s="179"/>
      <c r="G1309" s="180"/>
      <c r="H1309" s="181"/>
      <c r="I1309" s="182"/>
      <c r="J1309" s="181"/>
      <c r="K1309" s="182"/>
      <c r="M1309" s="177" t="s">
        <v>1303</v>
      </c>
      <c r="O1309" s="177"/>
      <c r="Q1309" s="167"/>
    </row>
    <row r="1310" spans="1:82">
      <c r="A1310" s="175"/>
      <c r="B1310" s="176"/>
      <c r="C1310" s="228" t="s">
        <v>1304</v>
      </c>
      <c r="D1310" s="229"/>
      <c r="E1310" s="178">
        <v>0.61260000000000003</v>
      </c>
      <c r="F1310" s="179"/>
      <c r="G1310" s="180"/>
      <c r="H1310" s="181"/>
      <c r="I1310" s="182"/>
      <c r="J1310" s="181"/>
      <c r="K1310" s="182"/>
      <c r="M1310" s="177" t="s">
        <v>1304</v>
      </c>
      <c r="O1310" s="177"/>
      <c r="Q1310" s="167"/>
    </row>
    <row r="1311" spans="1:82">
      <c r="A1311" s="175"/>
      <c r="B1311" s="176"/>
      <c r="C1311" s="228" t="s">
        <v>1305</v>
      </c>
      <c r="D1311" s="229"/>
      <c r="E1311" s="178">
        <v>29.203199999999999</v>
      </c>
      <c r="F1311" s="179"/>
      <c r="G1311" s="180"/>
      <c r="H1311" s="181"/>
      <c r="I1311" s="182"/>
      <c r="J1311" s="181"/>
      <c r="K1311" s="182"/>
      <c r="M1311" s="177" t="s">
        <v>1305</v>
      </c>
      <c r="O1311" s="177"/>
      <c r="Q1311" s="167"/>
    </row>
    <row r="1312" spans="1:82">
      <c r="A1312" s="168">
        <v>170</v>
      </c>
      <c r="B1312" s="169" t="s">
        <v>1306</v>
      </c>
      <c r="C1312" s="170" t="s">
        <v>1307</v>
      </c>
      <c r="D1312" s="171" t="s">
        <v>62</v>
      </c>
      <c r="E1312" s="172">
        <v>5845.5598696799998</v>
      </c>
      <c r="F1312" s="207"/>
      <c r="G1312" s="173">
        <f>E1312*F1312</f>
        <v>0</v>
      </c>
      <c r="H1312" s="174">
        <v>0</v>
      </c>
      <c r="I1312" s="174">
        <f>E1312*H1312</f>
        <v>0</v>
      </c>
      <c r="J1312" s="174">
        <v>0</v>
      </c>
      <c r="K1312" s="174">
        <f>E1312*J1312</f>
        <v>0</v>
      </c>
      <c r="Q1312" s="167">
        <v>2</v>
      </c>
      <c r="AA1312" s="144">
        <v>7</v>
      </c>
      <c r="AB1312" s="144">
        <v>1002</v>
      </c>
      <c r="AC1312" s="144">
        <v>5</v>
      </c>
      <c r="BB1312" s="144">
        <v>2</v>
      </c>
      <c r="BC1312" s="144">
        <f>IF(BB1312=1,G1312,0)</f>
        <v>0</v>
      </c>
      <c r="BD1312" s="144">
        <f>IF(BB1312=2,G1312,0)</f>
        <v>0</v>
      </c>
      <c r="BE1312" s="144">
        <f>IF(BB1312=3,G1312,0)</f>
        <v>0</v>
      </c>
      <c r="BF1312" s="144">
        <f>IF(BB1312=4,G1312,0)</f>
        <v>0</v>
      </c>
      <c r="BG1312" s="144">
        <f>IF(BB1312=5,G1312,0)</f>
        <v>0</v>
      </c>
      <c r="CA1312" s="144">
        <v>7</v>
      </c>
      <c r="CB1312" s="144">
        <v>1002</v>
      </c>
      <c r="CC1312" s="167"/>
      <c r="CD1312" s="167"/>
    </row>
    <row r="1313" spans="1:82">
      <c r="A1313" s="183"/>
      <c r="B1313" s="184" t="s">
        <v>80</v>
      </c>
      <c r="C1313" s="185" t="str">
        <f>CONCATENATE(B1249," ",C1249)</f>
        <v>771 Podlahy z dlaždic a obklady</v>
      </c>
      <c r="D1313" s="186"/>
      <c r="E1313" s="187"/>
      <c r="F1313" s="188"/>
      <c r="G1313" s="189">
        <f>SUM(G1249:G1312)</f>
        <v>0</v>
      </c>
      <c r="H1313" s="190"/>
      <c r="I1313" s="191">
        <f>SUM(I1249:I1312)</f>
        <v>11.95213697</v>
      </c>
      <c r="J1313" s="190"/>
      <c r="K1313" s="191">
        <f>SUM(K1249:K1312)</f>
        <v>0</v>
      </c>
      <c r="Q1313" s="167">
        <v>4</v>
      </c>
      <c r="BC1313" s="192">
        <f>SUM(BC1249:BC1312)</f>
        <v>0</v>
      </c>
      <c r="BD1313" s="192">
        <f>SUM(BD1249:BD1312)</f>
        <v>0</v>
      </c>
      <c r="BE1313" s="192">
        <f>SUM(BE1249:BE1312)</f>
        <v>0</v>
      </c>
      <c r="BF1313" s="192">
        <f>SUM(BF1249:BF1312)</f>
        <v>0</v>
      </c>
      <c r="BG1313" s="192">
        <f>SUM(BG1249:BG1312)</f>
        <v>0</v>
      </c>
    </row>
    <row r="1314" spans="1:82">
      <c r="A1314" s="159" t="s">
        <v>78</v>
      </c>
      <c r="B1314" s="160" t="s">
        <v>1308</v>
      </c>
      <c r="C1314" s="161" t="s">
        <v>1309</v>
      </c>
      <c r="D1314" s="162"/>
      <c r="E1314" s="163"/>
      <c r="F1314" s="163"/>
      <c r="G1314" s="164"/>
      <c r="H1314" s="165"/>
      <c r="I1314" s="166"/>
      <c r="J1314" s="165"/>
      <c r="K1314" s="166"/>
      <c r="Q1314" s="167">
        <v>1</v>
      </c>
    </row>
    <row r="1315" spans="1:82">
      <c r="A1315" s="168">
        <v>171</v>
      </c>
      <c r="B1315" s="169" t="s">
        <v>1310</v>
      </c>
      <c r="C1315" s="170" t="s">
        <v>1311</v>
      </c>
      <c r="D1315" s="171" t="s">
        <v>106</v>
      </c>
      <c r="E1315" s="172">
        <v>1872.93</v>
      </c>
      <c r="F1315" s="207"/>
      <c r="G1315" s="173">
        <f>E1315*F1315</f>
        <v>0</v>
      </c>
      <c r="H1315" s="174">
        <v>0</v>
      </c>
      <c r="I1315" s="174">
        <f>E1315*H1315</f>
        <v>0</v>
      </c>
      <c r="J1315" s="174">
        <v>-2.5000000000000001E-2</v>
      </c>
      <c r="K1315" s="174">
        <f>E1315*J1315</f>
        <v>-46.823250000000002</v>
      </c>
      <c r="Q1315" s="167">
        <v>2</v>
      </c>
      <c r="AA1315" s="144">
        <v>1</v>
      </c>
      <c r="AB1315" s="144">
        <v>7</v>
      </c>
      <c r="AC1315" s="144">
        <v>7</v>
      </c>
      <c r="BB1315" s="144">
        <v>2</v>
      </c>
      <c r="BC1315" s="144">
        <f>IF(BB1315=1,G1315,0)</f>
        <v>0</v>
      </c>
      <c r="BD1315" s="144">
        <f>IF(BB1315=2,G1315,0)</f>
        <v>0</v>
      </c>
      <c r="BE1315" s="144">
        <f>IF(BB1315=3,G1315,0)</f>
        <v>0</v>
      </c>
      <c r="BF1315" s="144">
        <f>IF(BB1315=4,G1315,0)</f>
        <v>0</v>
      </c>
      <c r="BG1315" s="144">
        <f>IF(BB1315=5,G1315,0)</f>
        <v>0</v>
      </c>
      <c r="CA1315" s="144">
        <v>1</v>
      </c>
      <c r="CB1315" s="144">
        <v>7</v>
      </c>
      <c r="CC1315" s="167"/>
      <c r="CD1315" s="167"/>
    </row>
    <row r="1316" spans="1:82">
      <c r="A1316" s="175"/>
      <c r="B1316" s="176"/>
      <c r="C1316" s="228" t="s">
        <v>1312</v>
      </c>
      <c r="D1316" s="229"/>
      <c r="E1316" s="178">
        <v>0</v>
      </c>
      <c r="F1316" s="179"/>
      <c r="G1316" s="180"/>
      <c r="H1316" s="181"/>
      <c r="I1316" s="182"/>
      <c r="J1316" s="181"/>
      <c r="K1316" s="182"/>
      <c r="M1316" s="177" t="s">
        <v>1312</v>
      </c>
      <c r="O1316" s="177"/>
      <c r="Q1316" s="167"/>
    </row>
    <row r="1317" spans="1:82" ht="22.5">
      <c r="A1317" s="175"/>
      <c r="B1317" s="176"/>
      <c r="C1317" s="228" t="s">
        <v>1313</v>
      </c>
      <c r="D1317" s="229"/>
      <c r="E1317" s="178">
        <v>71.709999999999994</v>
      </c>
      <c r="F1317" s="179"/>
      <c r="G1317" s="180"/>
      <c r="H1317" s="181"/>
      <c r="I1317" s="182"/>
      <c r="J1317" s="181"/>
      <c r="K1317" s="182"/>
      <c r="M1317" s="177" t="s">
        <v>1313</v>
      </c>
      <c r="O1317" s="177"/>
      <c r="Q1317" s="167"/>
    </row>
    <row r="1318" spans="1:82" ht="33.75">
      <c r="A1318" s="175"/>
      <c r="B1318" s="176"/>
      <c r="C1318" s="228" t="s">
        <v>1314</v>
      </c>
      <c r="D1318" s="229"/>
      <c r="E1318" s="178">
        <v>100.2</v>
      </c>
      <c r="F1318" s="179"/>
      <c r="G1318" s="180"/>
      <c r="H1318" s="181"/>
      <c r="I1318" s="182"/>
      <c r="J1318" s="181"/>
      <c r="K1318" s="182"/>
      <c r="M1318" s="177" t="s">
        <v>1314</v>
      </c>
      <c r="O1318" s="177"/>
      <c r="Q1318" s="167"/>
    </row>
    <row r="1319" spans="1:82" ht="33.75">
      <c r="A1319" s="175"/>
      <c r="B1319" s="176"/>
      <c r="C1319" s="228" t="s">
        <v>1315</v>
      </c>
      <c r="D1319" s="229"/>
      <c r="E1319" s="178">
        <v>71.55</v>
      </c>
      <c r="F1319" s="179"/>
      <c r="G1319" s="180"/>
      <c r="H1319" s="181"/>
      <c r="I1319" s="182"/>
      <c r="J1319" s="181"/>
      <c r="K1319" s="182"/>
      <c r="M1319" s="177" t="s">
        <v>1315</v>
      </c>
      <c r="O1319" s="177"/>
      <c r="Q1319" s="167"/>
    </row>
    <row r="1320" spans="1:82">
      <c r="A1320" s="175"/>
      <c r="B1320" s="176"/>
      <c r="C1320" s="228" t="s">
        <v>1316</v>
      </c>
      <c r="D1320" s="229"/>
      <c r="E1320" s="178">
        <v>28.88</v>
      </c>
      <c r="F1320" s="179"/>
      <c r="G1320" s="180"/>
      <c r="H1320" s="181"/>
      <c r="I1320" s="182"/>
      <c r="J1320" s="181"/>
      <c r="K1320" s="182"/>
      <c r="M1320" s="177" t="s">
        <v>1316</v>
      </c>
      <c r="O1320" s="177"/>
      <c r="Q1320" s="167"/>
    </row>
    <row r="1321" spans="1:82" ht="22.5">
      <c r="A1321" s="175"/>
      <c r="B1321" s="176"/>
      <c r="C1321" s="228" t="s">
        <v>1317</v>
      </c>
      <c r="D1321" s="229"/>
      <c r="E1321" s="178">
        <v>71.31</v>
      </c>
      <c r="F1321" s="179"/>
      <c r="G1321" s="180"/>
      <c r="H1321" s="181"/>
      <c r="I1321" s="182"/>
      <c r="J1321" s="181"/>
      <c r="K1321" s="182"/>
      <c r="M1321" s="177" t="s">
        <v>1317</v>
      </c>
      <c r="O1321" s="177"/>
      <c r="Q1321" s="167"/>
    </row>
    <row r="1322" spans="1:82" ht="22.5">
      <c r="A1322" s="175"/>
      <c r="B1322" s="176"/>
      <c r="C1322" s="228" t="s">
        <v>1318</v>
      </c>
      <c r="D1322" s="229"/>
      <c r="E1322" s="178">
        <v>72.63</v>
      </c>
      <c r="F1322" s="179"/>
      <c r="G1322" s="180"/>
      <c r="H1322" s="181"/>
      <c r="I1322" s="182"/>
      <c r="J1322" s="181"/>
      <c r="K1322" s="182"/>
      <c r="M1322" s="177" t="s">
        <v>1318</v>
      </c>
      <c r="O1322" s="177"/>
      <c r="Q1322" s="167"/>
    </row>
    <row r="1323" spans="1:82">
      <c r="A1323" s="175"/>
      <c r="B1323" s="176"/>
      <c r="C1323" s="228" t="s">
        <v>1319</v>
      </c>
      <c r="D1323" s="229"/>
      <c r="E1323" s="178">
        <v>28.73</v>
      </c>
      <c r="F1323" s="179"/>
      <c r="G1323" s="180"/>
      <c r="H1323" s="181"/>
      <c r="I1323" s="182"/>
      <c r="J1323" s="181"/>
      <c r="K1323" s="182"/>
      <c r="M1323" s="177" t="s">
        <v>1319</v>
      </c>
      <c r="O1323" s="177"/>
      <c r="Q1323" s="167"/>
    </row>
    <row r="1324" spans="1:82">
      <c r="A1324" s="175"/>
      <c r="B1324" s="176"/>
      <c r="C1324" s="228" t="s">
        <v>1320</v>
      </c>
      <c r="D1324" s="229"/>
      <c r="E1324" s="178">
        <v>25.74</v>
      </c>
      <c r="F1324" s="179"/>
      <c r="G1324" s="180"/>
      <c r="H1324" s="181"/>
      <c r="I1324" s="182"/>
      <c r="J1324" s="181"/>
      <c r="K1324" s="182"/>
      <c r="M1324" s="177" t="s">
        <v>1320</v>
      </c>
      <c r="O1324" s="177"/>
      <c r="Q1324" s="167"/>
    </row>
    <row r="1325" spans="1:82">
      <c r="A1325" s="175"/>
      <c r="B1325" s="176"/>
      <c r="C1325" s="228" t="s">
        <v>1321</v>
      </c>
      <c r="D1325" s="229"/>
      <c r="E1325" s="178">
        <v>-101.86</v>
      </c>
      <c r="F1325" s="179"/>
      <c r="G1325" s="180"/>
      <c r="H1325" s="181"/>
      <c r="I1325" s="182"/>
      <c r="J1325" s="181"/>
      <c r="K1325" s="182"/>
      <c r="M1325" s="177" t="s">
        <v>1321</v>
      </c>
      <c r="O1325" s="177"/>
      <c r="Q1325" s="167"/>
    </row>
    <row r="1326" spans="1:82">
      <c r="A1326" s="175"/>
      <c r="B1326" s="176"/>
      <c r="C1326" s="228" t="s">
        <v>1322</v>
      </c>
      <c r="D1326" s="229"/>
      <c r="E1326" s="178">
        <v>0</v>
      </c>
      <c r="F1326" s="179"/>
      <c r="G1326" s="180"/>
      <c r="H1326" s="181"/>
      <c r="I1326" s="182"/>
      <c r="J1326" s="181"/>
      <c r="K1326" s="182"/>
      <c r="M1326" s="177" t="s">
        <v>1322</v>
      </c>
      <c r="O1326" s="177"/>
      <c r="Q1326" s="167"/>
    </row>
    <row r="1327" spans="1:82">
      <c r="A1327" s="175"/>
      <c r="B1327" s="176"/>
      <c r="C1327" s="228" t="s">
        <v>113</v>
      </c>
      <c r="D1327" s="229"/>
      <c r="E1327" s="178">
        <v>0</v>
      </c>
      <c r="F1327" s="179"/>
      <c r="G1327" s="180"/>
      <c r="H1327" s="181"/>
      <c r="I1327" s="182"/>
      <c r="J1327" s="181"/>
      <c r="K1327" s="182"/>
      <c r="M1327" s="177" t="s">
        <v>113</v>
      </c>
      <c r="O1327" s="177"/>
      <c r="Q1327" s="167"/>
    </row>
    <row r="1328" spans="1:82">
      <c r="A1328" s="175"/>
      <c r="B1328" s="176"/>
      <c r="C1328" s="228" t="s">
        <v>1323</v>
      </c>
      <c r="D1328" s="229"/>
      <c r="E1328" s="178">
        <v>1504.04</v>
      </c>
      <c r="F1328" s="179"/>
      <c r="G1328" s="180"/>
      <c r="H1328" s="181"/>
      <c r="I1328" s="182"/>
      <c r="J1328" s="181"/>
      <c r="K1328" s="182"/>
      <c r="M1328" s="177" t="s">
        <v>1323</v>
      </c>
      <c r="O1328" s="177"/>
      <c r="Q1328" s="167"/>
    </row>
    <row r="1329" spans="1:82">
      <c r="A1329" s="183"/>
      <c r="B1329" s="184" t="s">
        <v>80</v>
      </c>
      <c r="C1329" s="185" t="str">
        <f>CONCATENATE(B1314," ",C1314)</f>
        <v>775 Podlahy vlysové a parketové</v>
      </c>
      <c r="D1329" s="186"/>
      <c r="E1329" s="187"/>
      <c r="F1329" s="188"/>
      <c r="G1329" s="189">
        <f>SUM(G1314:G1328)</f>
        <v>0</v>
      </c>
      <c r="H1329" s="190"/>
      <c r="I1329" s="191">
        <f>SUM(I1314:I1328)</f>
        <v>0</v>
      </c>
      <c r="J1329" s="190"/>
      <c r="K1329" s="191">
        <f>SUM(K1314:K1328)</f>
        <v>-46.823250000000002</v>
      </c>
      <c r="Q1329" s="167">
        <v>4</v>
      </c>
      <c r="BC1329" s="192">
        <f>SUM(BC1314:BC1328)</f>
        <v>0</v>
      </c>
      <c r="BD1329" s="192">
        <f>SUM(BD1314:BD1328)</f>
        <v>0</v>
      </c>
      <c r="BE1329" s="192">
        <f>SUM(BE1314:BE1328)</f>
        <v>0</v>
      </c>
      <c r="BF1329" s="192">
        <f>SUM(BF1314:BF1328)</f>
        <v>0</v>
      </c>
      <c r="BG1329" s="192">
        <f>SUM(BG1314:BG1328)</f>
        <v>0</v>
      </c>
    </row>
    <row r="1330" spans="1:82">
      <c r="A1330" s="159" t="s">
        <v>78</v>
      </c>
      <c r="B1330" s="160" t="s">
        <v>1324</v>
      </c>
      <c r="C1330" s="161" t="s">
        <v>1325</v>
      </c>
      <c r="D1330" s="162"/>
      <c r="E1330" s="163"/>
      <c r="F1330" s="163"/>
      <c r="G1330" s="164"/>
      <c r="H1330" s="165"/>
      <c r="I1330" s="166"/>
      <c r="J1330" s="165"/>
      <c r="K1330" s="166"/>
      <c r="Q1330" s="167">
        <v>1</v>
      </c>
    </row>
    <row r="1331" spans="1:82">
      <c r="A1331" s="168">
        <v>172</v>
      </c>
      <c r="B1331" s="169" t="s">
        <v>1326</v>
      </c>
      <c r="C1331" s="170" t="s">
        <v>1327</v>
      </c>
      <c r="D1331" s="171" t="s">
        <v>106</v>
      </c>
      <c r="E1331" s="172">
        <v>3026.5</v>
      </c>
      <c r="F1331" s="207"/>
      <c r="G1331" s="173">
        <f>E1331*F1331</f>
        <v>0</v>
      </c>
      <c r="H1331" s="174">
        <v>0</v>
      </c>
      <c r="I1331" s="174">
        <f>E1331*H1331</f>
        <v>0</v>
      </c>
      <c r="J1331" s="174">
        <v>0</v>
      </c>
      <c r="K1331" s="174">
        <f>E1331*J1331</f>
        <v>0</v>
      </c>
      <c r="Q1331" s="167">
        <v>2</v>
      </c>
      <c r="AA1331" s="144">
        <v>1</v>
      </c>
      <c r="AB1331" s="144">
        <v>7</v>
      </c>
      <c r="AC1331" s="144">
        <v>7</v>
      </c>
      <c r="BB1331" s="144">
        <v>2</v>
      </c>
      <c r="BC1331" s="144">
        <f>IF(BB1331=1,G1331,0)</f>
        <v>0</v>
      </c>
      <c r="BD1331" s="144">
        <f>IF(BB1331=2,G1331,0)</f>
        <v>0</v>
      </c>
      <c r="BE1331" s="144">
        <f>IF(BB1331=3,G1331,0)</f>
        <v>0</v>
      </c>
      <c r="BF1331" s="144">
        <f>IF(BB1331=4,G1331,0)</f>
        <v>0</v>
      </c>
      <c r="BG1331" s="144">
        <f>IF(BB1331=5,G1331,0)</f>
        <v>0</v>
      </c>
      <c r="CA1331" s="144">
        <v>1</v>
      </c>
      <c r="CB1331" s="144">
        <v>7</v>
      </c>
      <c r="CC1331" s="167"/>
      <c r="CD1331" s="167"/>
    </row>
    <row r="1332" spans="1:82">
      <c r="A1332" s="175"/>
      <c r="B1332" s="176"/>
      <c r="C1332" s="228" t="s">
        <v>1328</v>
      </c>
      <c r="D1332" s="229"/>
      <c r="E1332" s="178">
        <v>0</v>
      </c>
      <c r="F1332" s="179"/>
      <c r="G1332" s="180"/>
      <c r="H1332" s="181"/>
      <c r="I1332" s="182"/>
      <c r="J1332" s="181"/>
      <c r="K1332" s="182"/>
      <c r="M1332" s="177" t="s">
        <v>1328</v>
      </c>
      <c r="O1332" s="177"/>
      <c r="Q1332" s="167"/>
    </row>
    <row r="1333" spans="1:82">
      <c r="A1333" s="175"/>
      <c r="B1333" s="176"/>
      <c r="C1333" s="228" t="s">
        <v>1329</v>
      </c>
      <c r="D1333" s="229"/>
      <c r="E1333" s="178">
        <v>0</v>
      </c>
      <c r="F1333" s="179"/>
      <c r="G1333" s="180"/>
      <c r="H1333" s="181"/>
      <c r="I1333" s="182"/>
      <c r="J1333" s="181"/>
      <c r="K1333" s="182"/>
      <c r="M1333" s="177" t="s">
        <v>1329</v>
      </c>
      <c r="O1333" s="177"/>
      <c r="Q1333" s="167"/>
    </row>
    <row r="1334" spans="1:82">
      <c r="A1334" s="175"/>
      <c r="B1334" s="176"/>
      <c r="C1334" s="228" t="s">
        <v>1330</v>
      </c>
      <c r="D1334" s="229"/>
      <c r="E1334" s="178">
        <v>140.43</v>
      </c>
      <c r="F1334" s="179"/>
      <c r="G1334" s="180"/>
      <c r="H1334" s="181"/>
      <c r="I1334" s="182"/>
      <c r="J1334" s="181"/>
      <c r="K1334" s="182"/>
      <c r="M1334" s="177" t="s">
        <v>1330</v>
      </c>
      <c r="O1334" s="177"/>
      <c r="Q1334" s="167"/>
    </row>
    <row r="1335" spans="1:82" ht="22.5">
      <c r="A1335" s="175"/>
      <c r="B1335" s="176"/>
      <c r="C1335" s="228" t="s">
        <v>1331</v>
      </c>
      <c r="D1335" s="229"/>
      <c r="E1335" s="178">
        <v>74.25</v>
      </c>
      <c r="F1335" s="179"/>
      <c r="G1335" s="180"/>
      <c r="H1335" s="181"/>
      <c r="I1335" s="182"/>
      <c r="J1335" s="181"/>
      <c r="K1335" s="182"/>
      <c r="M1335" s="177" t="s">
        <v>1331</v>
      </c>
      <c r="O1335" s="177"/>
      <c r="Q1335" s="167"/>
    </row>
    <row r="1336" spans="1:82">
      <c r="A1336" s="175"/>
      <c r="B1336" s="176"/>
      <c r="C1336" s="228" t="s">
        <v>1332</v>
      </c>
      <c r="D1336" s="229"/>
      <c r="E1336" s="178">
        <v>73.739999999999995</v>
      </c>
      <c r="F1336" s="179"/>
      <c r="G1336" s="180"/>
      <c r="H1336" s="181"/>
      <c r="I1336" s="182"/>
      <c r="J1336" s="181"/>
      <c r="K1336" s="182"/>
      <c r="M1336" s="177" t="s">
        <v>1332</v>
      </c>
      <c r="O1336" s="177"/>
      <c r="Q1336" s="167"/>
    </row>
    <row r="1337" spans="1:82" ht="22.5">
      <c r="A1337" s="175"/>
      <c r="B1337" s="176"/>
      <c r="C1337" s="228" t="s">
        <v>1333</v>
      </c>
      <c r="D1337" s="229"/>
      <c r="E1337" s="178">
        <v>73.2</v>
      </c>
      <c r="F1337" s="179"/>
      <c r="G1337" s="180"/>
      <c r="H1337" s="181"/>
      <c r="I1337" s="182"/>
      <c r="J1337" s="181"/>
      <c r="K1337" s="182"/>
      <c r="M1337" s="177" t="s">
        <v>1333</v>
      </c>
      <c r="O1337" s="177"/>
      <c r="Q1337" s="167"/>
    </row>
    <row r="1338" spans="1:82">
      <c r="A1338" s="175"/>
      <c r="B1338" s="176"/>
      <c r="C1338" s="228" t="s">
        <v>1334</v>
      </c>
      <c r="D1338" s="229"/>
      <c r="E1338" s="178">
        <v>30.5</v>
      </c>
      <c r="F1338" s="179"/>
      <c r="G1338" s="180"/>
      <c r="H1338" s="181"/>
      <c r="I1338" s="182"/>
      <c r="J1338" s="181"/>
      <c r="K1338" s="182"/>
      <c r="M1338" s="177" t="s">
        <v>1334</v>
      </c>
      <c r="O1338" s="177"/>
      <c r="Q1338" s="167"/>
    </row>
    <row r="1339" spans="1:82">
      <c r="A1339" s="175"/>
      <c r="B1339" s="176"/>
      <c r="C1339" s="228" t="s">
        <v>1335</v>
      </c>
      <c r="D1339" s="229"/>
      <c r="E1339" s="178">
        <v>58.25</v>
      </c>
      <c r="F1339" s="179"/>
      <c r="G1339" s="180"/>
      <c r="H1339" s="181"/>
      <c r="I1339" s="182"/>
      <c r="J1339" s="181"/>
      <c r="K1339" s="182"/>
      <c r="M1339" s="177" t="s">
        <v>1335</v>
      </c>
      <c r="O1339" s="177"/>
      <c r="Q1339" s="167"/>
    </row>
    <row r="1340" spans="1:82">
      <c r="A1340" s="175"/>
      <c r="B1340" s="176"/>
      <c r="C1340" s="228" t="s">
        <v>1336</v>
      </c>
      <c r="D1340" s="229"/>
      <c r="E1340" s="178">
        <v>44.03</v>
      </c>
      <c r="F1340" s="179"/>
      <c r="G1340" s="180"/>
      <c r="H1340" s="181"/>
      <c r="I1340" s="182"/>
      <c r="J1340" s="181"/>
      <c r="K1340" s="182"/>
      <c r="M1340" s="177" t="s">
        <v>1336</v>
      </c>
      <c r="O1340" s="177"/>
      <c r="Q1340" s="167"/>
    </row>
    <row r="1341" spans="1:82">
      <c r="A1341" s="175"/>
      <c r="B1341" s="176"/>
      <c r="C1341" s="228" t="s">
        <v>1337</v>
      </c>
      <c r="D1341" s="229"/>
      <c r="E1341" s="178">
        <v>0</v>
      </c>
      <c r="F1341" s="179"/>
      <c r="G1341" s="180"/>
      <c r="H1341" s="181"/>
      <c r="I1341" s="182"/>
      <c r="J1341" s="181"/>
      <c r="K1341" s="182"/>
      <c r="M1341" s="177" t="s">
        <v>1337</v>
      </c>
      <c r="O1341" s="177"/>
      <c r="Q1341" s="167"/>
    </row>
    <row r="1342" spans="1:82">
      <c r="A1342" s="175"/>
      <c r="B1342" s="176"/>
      <c r="C1342" s="228" t="s">
        <v>1338</v>
      </c>
      <c r="D1342" s="229"/>
      <c r="E1342" s="178">
        <v>26.43</v>
      </c>
      <c r="F1342" s="179"/>
      <c r="G1342" s="180"/>
      <c r="H1342" s="181"/>
      <c r="I1342" s="182"/>
      <c r="J1342" s="181"/>
      <c r="K1342" s="182"/>
      <c r="M1342" s="177" t="s">
        <v>1338</v>
      </c>
      <c r="O1342" s="177"/>
      <c r="Q1342" s="167"/>
    </row>
    <row r="1343" spans="1:82">
      <c r="A1343" s="175"/>
      <c r="B1343" s="176"/>
      <c r="C1343" s="228" t="s">
        <v>1339</v>
      </c>
      <c r="D1343" s="229"/>
      <c r="E1343" s="178">
        <v>26.52</v>
      </c>
      <c r="F1343" s="179"/>
      <c r="G1343" s="180"/>
      <c r="H1343" s="181"/>
      <c r="I1343" s="182"/>
      <c r="J1343" s="181"/>
      <c r="K1343" s="182"/>
      <c r="M1343" s="177" t="s">
        <v>1339</v>
      </c>
      <c r="O1343" s="177"/>
      <c r="Q1343" s="167"/>
    </row>
    <row r="1344" spans="1:82">
      <c r="A1344" s="175"/>
      <c r="B1344" s="176"/>
      <c r="C1344" s="228" t="s">
        <v>1340</v>
      </c>
      <c r="D1344" s="229"/>
      <c r="E1344" s="178">
        <v>22.34</v>
      </c>
      <c r="F1344" s="179"/>
      <c r="G1344" s="180"/>
      <c r="H1344" s="181"/>
      <c r="I1344" s="182"/>
      <c r="J1344" s="181"/>
      <c r="K1344" s="182"/>
      <c r="M1344" s="177" t="s">
        <v>1340</v>
      </c>
      <c r="O1344" s="177"/>
      <c r="Q1344" s="167"/>
    </row>
    <row r="1345" spans="1:82">
      <c r="A1345" s="175"/>
      <c r="B1345" s="176"/>
      <c r="C1345" s="228" t="s">
        <v>1341</v>
      </c>
      <c r="D1345" s="229"/>
      <c r="E1345" s="178">
        <v>35.61</v>
      </c>
      <c r="F1345" s="179"/>
      <c r="G1345" s="180"/>
      <c r="H1345" s="181"/>
      <c r="I1345" s="182"/>
      <c r="J1345" s="181"/>
      <c r="K1345" s="182"/>
      <c r="M1345" s="177" t="s">
        <v>1341</v>
      </c>
      <c r="O1345" s="177"/>
      <c r="Q1345" s="167"/>
    </row>
    <row r="1346" spans="1:82">
      <c r="A1346" s="175"/>
      <c r="B1346" s="176"/>
      <c r="C1346" s="228" t="s">
        <v>1342</v>
      </c>
      <c r="D1346" s="229"/>
      <c r="E1346" s="178">
        <v>2421.1999999999998</v>
      </c>
      <c r="F1346" s="179"/>
      <c r="G1346" s="180"/>
      <c r="H1346" s="181"/>
      <c r="I1346" s="182"/>
      <c r="J1346" s="181"/>
      <c r="K1346" s="182"/>
      <c r="M1346" s="177" t="s">
        <v>1342</v>
      </c>
      <c r="O1346" s="177"/>
      <c r="Q1346" s="167"/>
    </row>
    <row r="1347" spans="1:82">
      <c r="A1347" s="168">
        <v>173</v>
      </c>
      <c r="B1347" s="169" t="s">
        <v>1343</v>
      </c>
      <c r="C1347" s="170" t="s">
        <v>1344</v>
      </c>
      <c r="D1347" s="171" t="s">
        <v>106</v>
      </c>
      <c r="E1347" s="172">
        <v>3026.5</v>
      </c>
      <c r="F1347" s="207"/>
      <c r="G1347" s="173">
        <f>E1347*F1347</f>
        <v>0</v>
      </c>
      <c r="H1347" s="174">
        <v>0</v>
      </c>
      <c r="I1347" s="174">
        <f>E1347*H1347</f>
        <v>0</v>
      </c>
      <c r="J1347" s="174">
        <v>0</v>
      </c>
      <c r="K1347" s="174">
        <f>E1347*J1347</f>
        <v>0</v>
      </c>
      <c r="Q1347" s="167">
        <v>2</v>
      </c>
      <c r="AA1347" s="144">
        <v>1</v>
      </c>
      <c r="AB1347" s="144">
        <v>7</v>
      </c>
      <c r="AC1347" s="144">
        <v>7</v>
      </c>
      <c r="BB1347" s="144">
        <v>2</v>
      </c>
      <c r="BC1347" s="144">
        <f>IF(BB1347=1,G1347,0)</f>
        <v>0</v>
      </c>
      <c r="BD1347" s="144">
        <f>IF(BB1347=2,G1347,0)</f>
        <v>0</v>
      </c>
      <c r="BE1347" s="144">
        <f>IF(BB1347=3,G1347,0)</f>
        <v>0</v>
      </c>
      <c r="BF1347" s="144">
        <f>IF(BB1347=4,G1347,0)</f>
        <v>0</v>
      </c>
      <c r="BG1347" s="144">
        <f>IF(BB1347=5,G1347,0)</f>
        <v>0</v>
      </c>
      <c r="CA1347" s="144">
        <v>1</v>
      </c>
      <c r="CB1347" s="144">
        <v>7</v>
      </c>
      <c r="CC1347" s="167"/>
      <c r="CD1347" s="167"/>
    </row>
    <row r="1348" spans="1:82">
      <c r="A1348" s="168">
        <v>174</v>
      </c>
      <c r="B1348" s="169" t="s">
        <v>1345</v>
      </c>
      <c r="C1348" s="170" t="s">
        <v>1346</v>
      </c>
      <c r="D1348" s="171" t="s">
        <v>191</v>
      </c>
      <c r="E1348" s="172">
        <v>3009.9450000000002</v>
      </c>
      <c r="F1348" s="207"/>
      <c r="G1348" s="173">
        <f>E1348*F1348</f>
        <v>0</v>
      </c>
      <c r="H1348" s="174">
        <v>2.0000000000000002E-5</v>
      </c>
      <c r="I1348" s="174">
        <f>E1348*H1348</f>
        <v>6.0198900000000007E-2</v>
      </c>
      <c r="J1348" s="174">
        <v>0</v>
      </c>
      <c r="K1348" s="174">
        <f>E1348*J1348</f>
        <v>0</v>
      </c>
      <c r="Q1348" s="167">
        <v>2</v>
      </c>
      <c r="AA1348" s="144">
        <v>1</v>
      </c>
      <c r="AB1348" s="144">
        <v>7</v>
      </c>
      <c r="AC1348" s="144">
        <v>7</v>
      </c>
      <c r="BB1348" s="144">
        <v>2</v>
      </c>
      <c r="BC1348" s="144">
        <f>IF(BB1348=1,G1348,0)</f>
        <v>0</v>
      </c>
      <c r="BD1348" s="144">
        <f>IF(BB1348=2,G1348,0)</f>
        <v>0</v>
      </c>
      <c r="BE1348" s="144">
        <f>IF(BB1348=3,G1348,0)</f>
        <v>0</v>
      </c>
      <c r="BF1348" s="144">
        <f>IF(BB1348=4,G1348,0)</f>
        <v>0</v>
      </c>
      <c r="BG1348" s="144">
        <f>IF(BB1348=5,G1348,0)</f>
        <v>0</v>
      </c>
      <c r="CA1348" s="144">
        <v>1</v>
      </c>
      <c r="CB1348" s="144">
        <v>7</v>
      </c>
      <c r="CC1348" s="167"/>
      <c r="CD1348" s="167"/>
    </row>
    <row r="1349" spans="1:82">
      <c r="A1349" s="175"/>
      <c r="B1349" s="176"/>
      <c r="C1349" s="228" t="s">
        <v>838</v>
      </c>
      <c r="D1349" s="229"/>
      <c r="E1349" s="178">
        <v>0</v>
      </c>
      <c r="F1349" s="179"/>
      <c r="G1349" s="180"/>
      <c r="H1349" s="181"/>
      <c r="I1349" s="182"/>
      <c r="J1349" s="181"/>
      <c r="K1349" s="182"/>
      <c r="M1349" s="177" t="s">
        <v>838</v>
      </c>
      <c r="O1349" s="177"/>
      <c r="Q1349" s="167"/>
    </row>
    <row r="1350" spans="1:82">
      <c r="A1350" s="175"/>
      <c r="B1350" s="176"/>
      <c r="C1350" s="228" t="s">
        <v>1347</v>
      </c>
      <c r="D1350" s="229"/>
      <c r="E1350" s="178">
        <v>9.34</v>
      </c>
      <c r="F1350" s="179"/>
      <c r="G1350" s="180"/>
      <c r="H1350" s="181"/>
      <c r="I1350" s="182"/>
      <c r="J1350" s="181"/>
      <c r="K1350" s="182"/>
      <c r="M1350" s="177" t="s">
        <v>1347</v>
      </c>
      <c r="O1350" s="177"/>
      <c r="Q1350" s="167"/>
    </row>
    <row r="1351" spans="1:82">
      <c r="A1351" s="175"/>
      <c r="B1351" s="176"/>
      <c r="C1351" s="228" t="s">
        <v>1348</v>
      </c>
      <c r="D1351" s="229"/>
      <c r="E1351" s="178">
        <v>30.64</v>
      </c>
      <c r="F1351" s="179"/>
      <c r="G1351" s="180"/>
      <c r="H1351" s="181"/>
      <c r="I1351" s="182"/>
      <c r="J1351" s="181"/>
      <c r="K1351" s="182"/>
      <c r="M1351" s="177" t="s">
        <v>1348</v>
      </c>
      <c r="O1351" s="177"/>
      <c r="Q1351" s="167"/>
    </row>
    <row r="1352" spans="1:82">
      <c r="A1352" s="175"/>
      <c r="B1352" s="176"/>
      <c r="C1352" s="228" t="s">
        <v>1349</v>
      </c>
      <c r="D1352" s="229"/>
      <c r="E1352" s="178">
        <v>14.92</v>
      </c>
      <c r="F1352" s="179"/>
      <c r="G1352" s="180"/>
      <c r="H1352" s="181"/>
      <c r="I1352" s="182"/>
      <c r="J1352" s="181"/>
      <c r="K1352" s="182"/>
      <c r="M1352" s="177" t="s">
        <v>1349</v>
      </c>
      <c r="O1352" s="177"/>
      <c r="Q1352" s="167"/>
    </row>
    <row r="1353" spans="1:82">
      <c r="A1353" s="175"/>
      <c r="B1353" s="176"/>
      <c r="C1353" s="228" t="s">
        <v>1350</v>
      </c>
      <c r="D1353" s="229"/>
      <c r="E1353" s="178">
        <v>9.32</v>
      </c>
      <c r="F1353" s="179"/>
      <c r="G1353" s="180"/>
      <c r="H1353" s="181"/>
      <c r="I1353" s="182"/>
      <c r="J1353" s="181"/>
      <c r="K1353" s="182"/>
      <c r="M1353" s="177" t="s">
        <v>1350</v>
      </c>
      <c r="O1353" s="177"/>
      <c r="Q1353" s="167"/>
    </row>
    <row r="1354" spans="1:82">
      <c r="A1354" s="175"/>
      <c r="B1354" s="176"/>
      <c r="C1354" s="228" t="s">
        <v>1351</v>
      </c>
      <c r="D1354" s="229"/>
      <c r="E1354" s="178">
        <v>14.92</v>
      </c>
      <c r="F1354" s="179"/>
      <c r="G1354" s="180"/>
      <c r="H1354" s="181"/>
      <c r="I1354" s="182"/>
      <c r="J1354" s="181"/>
      <c r="K1354" s="182"/>
      <c r="M1354" s="177" t="s">
        <v>1351</v>
      </c>
      <c r="O1354" s="177"/>
      <c r="Q1354" s="167"/>
    </row>
    <row r="1355" spans="1:82">
      <c r="A1355" s="175"/>
      <c r="B1355" s="176"/>
      <c r="C1355" s="228" t="s">
        <v>1352</v>
      </c>
      <c r="D1355" s="229"/>
      <c r="E1355" s="178">
        <v>14.92</v>
      </c>
      <c r="F1355" s="179"/>
      <c r="G1355" s="180"/>
      <c r="H1355" s="181"/>
      <c r="I1355" s="182"/>
      <c r="J1355" s="181"/>
      <c r="K1355" s="182"/>
      <c r="M1355" s="177" t="s">
        <v>1352</v>
      </c>
      <c r="O1355" s="177"/>
      <c r="Q1355" s="167"/>
    </row>
    <row r="1356" spans="1:82">
      <c r="A1356" s="175"/>
      <c r="B1356" s="176"/>
      <c r="C1356" s="228" t="s">
        <v>1353</v>
      </c>
      <c r="D1356" s="229"/>
      <c r="E1356" s="178">
        <v>8.44</v>
      </c>
      <c r="F1356" s="179"/>
      <c r="G1356" s="180"/>
      <c r="H1356" s="181"/>
      <c r="I1356" s="182"/>
      <c r="J1356" s="181"/>
      <c r="K1356" s="182"/>
      <c r="M1356" s="177" t="s">
        <v>1353</v>
      </c>
      <c r="O1356" s="177"/>
      <c r="Q1356" s="167"/>
    </row>
    <row r="1357" spans="1:82">
      <c r="A1357" s="175"/>
      <c r="B1357" s="176"/>
      <c r="C1357" s="228" t="s">
        <v>1354</v>
      </c>
      <c r="D1357" s="229"/>
      <c r="E1357" s="178">
        <v>14.144</v>
      </c>
      <c r="F1357" s="179"/>
      <c r="G1357" s="180"/>
      <c r="H1357" s="181"/>
      <c r="I1357" s="182"/>
      <c r="J1357" s="181"/>
      <c r="K1357" s="182"/>
      <c r="M1357" s="177" t="s">
        <v>1354</v>
      </c>
      <c r="O1357" s="177"/>
      <c r="Q1357" s="167"/>
    </row>
    <row r="1358" spans="1:82">
      <c r="A1358" s="175"/>
      <c r="B1358" s="176"/>
      <c r="C1358" s="228" t="s">
        <v>1355</v>
      </c>
      <c r="D1358" s="229"/>
      <c r="E1358" s="178">
        <v>0</v>
      </c>
      <c r="F1358" s="179"/>
      <c r="G1358" s="180"/>
      <c r="H1358" s="181"/>
      <c r="I1358" s="182"/>
      <c r="J1358" s="181"/>
      <c r="K1358" s="182"/>
      <c r="M1358" s="177" t="s">
        <v>1355</v>
      </c>
      <c r="O1358" s="177"/>
      <c r="Q1358" s="167"/>
    </row>
    <row r="1359" spans="1:82">
      <c r="A1359" s="175"/>
      <c r="B1359" s="176"/>
      <c r="C1359" s="228" t="s">
        <v>1356</v>
      </c>
      <c r="D1359" s="229"/>
      <c r="E1359" s="178">
        <v>14.92</v>
      </c>
      <c r="F1359" s="179"/>
      <c r="G1359" s="180"/>
      <c r="H1359" s="181"/>
      <c r="I1359" s="182"/>
      <c r="J1359" s="181"/>
      <c r="K1359" s="182"/>
      <c r="M1359" s="177" t="s">
        <v>1356</v>
      </c>
      <c r="O1359" s="177"/>
      <c r="Q1359" s="167"/>
    </row>
    <row r="1360" spans="1:82">
      <c r="A1360" s="175"/>
      <c r="B1360" s="176"/>
      <c r="C1360" s="228" t="s">
        <v>1357</v>
      </c>
      <c r="D1360" s="229"/>
      <c r="E1360" s="178">
        <v>8.6999999999999993</v>
      </c>
      <c r="F1360" s="179"/>
      <c r="G1360" s="180"/>
      <c r="H1360" s="181"/>
      <c r="I1360" s="182"/>
      <c r="J1360" s="181"/>
      <c r="K1360" s="182"/>
      <c r="M1360" s="177" t="s">
        <v>1357</v>
      </c>
      <c r="O1360" s="177"/>
      <c r="Q1360" s="167"/>
    </row>
    <row r="1361" spans="1:17">
      <c r="A1361" s="175"/>
      <c r="B1361" s="176"/>
      <c r="C1361" s="228" t="s">
        <v>1358</v>
      </c>
      <c r="D1361" s="229"/>
      <c r="E1361" s="178">
        <v>14.92</v>
      </c>
      <c r="F1361" s="179"/>
      <c r="G1361" s="180"/>
      <c r="H1361" s="181"/>
      <c r="I1361" s="182"/>
      <c r="J1361" s="181"/>
      <c r="K1361" s="182"/>
      <c r="M1361" s="177" t="s">
        <v>1358</v>
      </c>
      <c r="O1361" s="177"/>
      <c r="Q1361" s="167"/>
    </row>
    <row r="1362" spans="1:17">
      <c r="A1362" s="175"/>
      <c r="B1362" s="176"/>
      <c r="C1362" s="228" t="s">
        <v>1359</v>
      </c>
      <c r="D1362" s="229"/>
      <c r="E1362" s="178">
        <v>2.585</v>
      </c>
      <c r="F1362" s="179"/>
      <c r="G1362" s="180"/>
      <c r="H1362" s="181"/>
      <c r="I1362" s="182"/>
      <c r="J1362" s="181"/>
      <c r="K1362" s="182"/>
      <c r="M1362" s="177" t="s">
        <v>1359</v>
      </c>
      <c r="O1362" s="177"/>
      <c r="Q1362" s="167"/>
    </row>
    <row r="1363" spans="1:17">
      <c r="A1363" s="175"/>
      <c r="B1363" s="176"/>
      <c r="C1363" s="228" t="s">
        <v>1360</v>
      </c>
      <c r="D1363" s="229"/>
      <c r="E1363" s="178">
        <v>16.16</v>
      </c>
      <c r="F1363" s="179"/>
      <c r="G1363" s="180"/>
      <c r="H1363" s="181"/>
      <c r="I1363" s="182"/>
      <c r="J1363" s="181"/>
      <c r="K1363" s="182"/>
      <c r="M1363" s="177" t="s">
        <v>1360</v>
      </c>
      <c r="O1363" s="177"/>
      <c r="Q1363" s="167"/>
    </row>
    <row r="1364" spans="1:17">
      <c r="A1364" s="175"/>
      <c r="B1364" s="176"/>
      <c r="C1364" s="228" t="s">
        <v>1361</v>
      </c>
      <c r="D1364" s="229"/>
      <c r="E1364" s="178">
        <v>15.72</v>
      </c>
      <c r="F1364" s="179"/>
      <c r="G1364" s="180"/>
      <c r="H1364" s="181"/>
      <c r="I1364" s="182"/>
      <c r="J1364" s="181"/>
      <c r="K1364" s="182"/>
      <c r="M1364" s="177" t="s">
        <v>1361</v>
      </c>
      <c r="O1364" s="177"/>
      <c r="Q1364" s="167"/>
    </row>
    <row r="1365" spans="1:17">
      <c r="A1365" s="175"/>
      <c r="B1365" s="176"/>
      <c r="C1365" s="228" t="s">
        <v>1362</v>
      </c>
      <c r="D1365" s="229"/>
      <c r="E1365" s="178">
        <v>8.26</v>
      </c>
      <c r="F1365" s="179"/>
      <c r="G1365" s="180"/>
      <c r="H1365" s="181"/>
      <c r="I1365" s="182"/>
      <c r="J1365" s="181"/>
      <c r="K1365" s="182"/>
      <c r="M1365" s="177" t="s">
        <v>1362</v>
      </c>
      <c r="O1365" s="177"/>
      <c r="Q1365" s="167"/>
    </row>
    <row r="1366" spans="1:17">
      <c r="A1366" s="175"/>
      <c r="B1366" s="176"/>
      <c r="C1366" s="228" t="s">
        <v>1363</v>
      </c>
      <c r="D1366" s="229"/>
      <c r="E1366" s="178">
        <v>14.92</v>
      </c>
      <c r="F1366" s="179"/>
      <c r="G1366" s="180"/>
      <c r="H1366" s="181"/>
      <c r="I1366" s="182"/>
      <c r="J1366" s="181"/>
      <c r="K1366" s="182"/>
      <c r="M1366" s="177" t="s">
        <v>1363</v>
      </c>
      <c r="O1366" s="177"/>
      <c r="Q1366" s="167"/>
    </row>
    <row r="1367" spans="1:17">
      <c r="A1367" s="175"/>
      <c r="B1367" s="176"/>
      <c r="C1367" s="228" t="s">
        <v>1364</v>
      </c>
      <c r="D1367" s="229"/>
      <c r="E1367" s="178">
        <v>14.92</v>
      </c>
      <c r="F1367" s="179"/>
      <c r="G1367" s="180"/>
      <c r="H1367" s="181"/>
      <c r="I1367" s="182"/>
      <c r="J1367" s="181"/>
      <c r="K1367" s="182"/>
      <c r="M1367" s="177" t="s">
        <v>1364</v>
      </c>
      <c r="O1367" s="177"/>
      <c r="Q1367" s="167"/>
    </row>
    <row r="1368" spans="1:17">
      <c r="A1368" s="175"/>
      <c r="B1368" s="176"/>
      <c r="C1368" s="228" t="s">
        <v>1365</v>
      </c>
      <c r="D1368" s="229"/>
      <c r="E1368" s="178">
        <v>8.32</v>
      </c>
      <c r="F1368" s="179"/>
      <c r="G1368" s="180"/>
      <c r="H1368" s="181"/>
      <c r="I1368" s="182"/>
      <c r="J1368" s="181"/>
      <c r="K1368" s="182"/>
      <c r="M1368" s="177" t="s">
        <v>1365</v>
      </c>
      <c r="O1368" s="177"/>
      <c r="Q1368" s="167"/>
    </row>
    <row r="1369" spans="1:17">
      <c r="A1369" s="175"/>
      <c r="B1369" s="176"/>
      <c r="C1369" s="228" t="s">
        <v>1366</v>
      </c>
      <c r="D1369" s="229"/>
      <c r="E1369" s="178">
        <v>14.92</v>
      </c>
      <c r="F1369" s="179"/>
      <c r="G1369" s="180"/>
      <c r="H1369" s="181"/>
      <c r="I1369" s="182"/>
      <c r="J1369" s="181"/>
      <c r="K1369" s="182"/>
      <c r="M1369" s="177" t="s">
        <v>1366</v>
      </c>
      <c r="O1369" s="177"/>
      <c r="Q1369" s="167"/>
    </row>
    <row r="1370" spans="1:17">
      <c r="A1370" s="175"/>
      <c r="B1370" s="176"/>
      <c r="C1370" s="228" t="s">
        <v>1367</v>
      </c>
      <c r="D1370" s="229"/>
      <c r="E1370" s="178">
        <v>14.92</v>
      </c>
      <c r="F1370" s="179"/>
      <c r="G1370" s="180"/>
      <c r="H1370" s="181"/>
      <c r="I1370" s="182"/>
      <c r="J1370" s="181"/>
      <c r="K1370" s="182"/>
      <c r="M1370" s="177" t="s">
        <v>1367</v>
      </c>
      <c r="O1370" s="177"/>
      <c r="Q1370" s="167"/>
    </row>
    <row r="1371" spans="1:17">
      <c r="A1371" s="175"/>
      <c r="B1371" s="176"/>
      <c r="C1371" s="228" t="s">
        <v>1368</v>
      </c>
      <c r="D1371" s="229"/>
      <c r="E1371" s="178">
        <v>8.5</v>
      </c>
      <c r="F1371" s="179"/>
      <c r="G1371" s="180"/>
      <c r="H1371" s="181"/>
      <c r="I1371" s="182"/>
      <c r="J1371" s="181"/>
      <c r="K1371" s="182"/>
      <c r="M1371" s="177" t="s">
        <v>1368</v>
      </c>
      <c r="O1371" s="177"/>
      <c r="Q1371" s="167"/>
    </row>
    <row r="1372" spans="1:17">
      <c r="A1372" s="175"/>
      <c r="B1372" s="176"/>
      <c r="C1372" s="228" t="s">
        <v>1369</v>
      </c>
      <c r="D1372" s="229"/>
      <c r="E1372" s="178">
        <v>14.92</v>
      </c>
      <c r="F1372" s="179"/>
      <c r="G1372" s="180"/>
      <c r="H1372" s="181"/>
      <c r="I1372" s="182"/>
      <c r="J1372" s="181"/>
      <c r="K1372" s="182"/>
      <c r="M1372" s="177" t="s">
        <v>1369</v>
      </c>
      <c r="O1372" s="177"/>
      <c r="Q1372" s="167"/>
    </row>
    <row r="1373" spans="1:17">
      <c r="A1373" s="175"/>
      <c r="B1373" s="176"/>
      <c r="C1373" s="228" t="s">
        <v>1370</v>
      </c>
      <c r="D1373" s="229"/>
      <c r="E1373" s="178">
        <v>14.92</v>
      </c>
      <c r="F1373" s="179"/>
      <c r="G1373" s="180"/>
      <c r="H1373" s="181"/>
      <c r="I1373" s="182"/>
      <c r="J1373" s="181"/>
      <c r="K1373" s="182"/>
      <c r="M1373" s="177" t="s">
        <v>1370</v>
      </c>
      <c r="O1373" s="177"/>
      <c r="Q1373" s="167"/>
    </row>
    <row r="1374" spans="1:17">
      <c r="A1374" s="175"/>
      <c r="B1374" s="176"/>
      <c r="C1374" s="228" t="s">
        <v>1371</v>
      </c>
      <c r="D1374" s="229"/>
      <c r="E1374" s="178">
        <v>8.5</v>
      </c>
      <c r="F1374" s="179"/>
      <c r="G1374" s="180"/>
      <c r="H1374" s="181"/>
      <c r="I1374" s="182"/>
      <c r="J1374" s="181"/>
      <c r="K1374" s="182"/>
      <c r="M1374" s="177" t="s">
        <v>1371</v>
      </c>
      <c r="O1374" s="177"/>
      <c r="Q1374" s="167"/>
    </row>
    <row r="1375" spans="1:17">
      <c r="A1375" s="175"/>
      <c r="B1375" s="176"/>
      <c r="C1375" s="228" t="s">
        <v>1372</v>
      </c>
      <c r="D1375" s="229"/>
      <c r="E1375" s="178">
        <v>14.92</v>
      </c>
      <c r="F1375" s="179"/>
      <c r="G1375" s="180"/>
      <c r="H1375" s="181"/>
      <c r="I1375" s="182"/>
      <c r="J1375" s="181"/>
      <c r="K1375" s="182"/>
      <c r="M1375" s="177" t="s">
        <v>1372</v>
      </c>
      <c r="O1375" s="177"/>
      <c r="Q1375" s="167"/>
    </row>
    <row r="1376" spans="1:17">
      <c r="A1376" s="175"/>
      <c r="B1376" s="176"/>
      <c r="C1376" s="228" t="s">
        <v>1373</v>
      </c>
      <c r="D1376" s="229"/>
      <c r="E1376" s="178">
        <v>14.94</v>
      </c>
      <c r="F1376" s="179"/>
      <c r="G1376" s="180"/>
      <c r="H1376" s="181"/>
      <c r="I1376" s="182"/>
      <c r="J1376" s="181"/>
      <c r="K1376" s="182"/>
      <c r="M1376" s="177" t="s">
        <v>1373</v>
      </c>
      <c r="O1376" s="177"/>
      <c r="Q1376" s="167"/>
    </row>
    <row r="1377" spans="1:82">
      <c r="A1377" s="175"/>
      <c r="B1377" s="176"/>
      <c r="C1377" s="228" t="s">
        <v>1374</v>
      </c>
      <c r="D1377" s="229"/>
      <c r="E1377" s="178">
        <v>8.5</v>
      </c>
      <c r="F1377" s="179"/>
      <c r="G1377" s="180"/>
      <c r="H1377" s="181"/>
      <c r="I1377" s="182"/>
      <c r="J1377" s="181"/>
      <c r="K1377" s="182"/>
      <c r="M1377" s="177" t="s">
        <v>1374</v>
      </c>
      <c r="O1377" s="177"/>
      <c r="Q1377" s="167"/>
    </row>
    <row r="1378" spans="1:82">
      <c r="A1378" s="175"/>
      <c r="B1378" s="176"/>
      <c r="C1378" s="228" t="s">
        <v>1375</v>
      </c>
      <c r="D1378" s="229"/>
      <c r="E1378" s="178">
        <v>14.92</v>
      </c>
      <c r="F1378" s="179"/>
      <c r="G1378" s="180"/>
      <c r="H1378" s="181"/>
      <c r="I1378" s="182"/>
      <c r="J1378" s="181"/>
      <c r="K1378" s="182"/>
      <c r="M1378" s="177" t="s">
        <v>1375</v>
      </c>
      <c r="O1378" s="177"/>
      <c r="Q1378" s="167"/>
    </row>
    <row r="1379" spans="1:82">
      <c r="A1379" s="175"/>
      <c r="B1379" s="176"/>
      <c r="C1379" s="228" t="s">
        <v>1376</v>
      </c>
      <c r="D1379" s="229"/>
      <c r="E1379" s="178">
        <v>14.94</v>
      </c>
      <c r="F1379" s="179"/>
      <c r="G1379" s="180"/>
      <c r="H1379" s="181"/>
      <c r="I1379" s="182"/>
      <c r="J1379" s="181"/>
      <c r="K1379" s="182"/>
      <c r="M1379" s="177" t="s">
        <v>1376</v>
      </c>
      <c r="O1379" s="177"/>
      <c r="Q1379" s="167"/>
    </row>
    <row r="1380" spans="1:82">
      <c r="A1380" s="175"/>
      <c r="B1380" s="176"/>
      <c r="C1380" s="228" t="s">
        <v>1377</v>
      </c>
      <c r="D1380" s="229"/>
      <c r="E1380" s="178">
        <v>8.4</v>
      </c>
      <c r="F1380" s="179"/>
      <c r="G1380" s="180"/>
      <c r="H1380" s="181"/>
      <c r="I1380" s="182"/>
      <c r="J1380" s="181"/>
      <c r="K1380" s="182"/>
      <c r="M1380" s="177" t="s">
        <v>1377</v>
      </c>
      <c r="O1380" s="177"/>
      <c r="Q1380" s="167"/>
    </row>
    <row r="1381" spans="1:82">
      <c r="A1381" s="175"/>
      <c r="B1381" s="176"/>
      <c r="C1381" s="228" t="s">
        <v>1378</v>
      </c>
      <c r="D1381" s="229"/>
      <c r="E1381" s="178">
        <v>14.92</v>
      </c>
      <c r="F1381" s="179"/>
      <c r="G1381" s="180"/>
      <c r="H1381" s="181"/>
      <c r="I1381" s="182"/>
      <c r="J1381" s="181"/>
      <c r="K1381" s="182"/>
      <c r="M1381" s="177" t="s">
        <v>1378</v>
      </c>
      <c r="O1381" s="177"/>
      <c r="Q1381" s="167"/>
    </row>
    <row r="1382" spans="1:82">
      <c r="A1382" s="175"/>
      <c r="B1382" s="176"/>
      <c r="C1382" s="228" t="s">
        <v>1379</v>
      </c>
      <c r="D1382" s="229"/>
      <c r="E1382" s="178">
        <v>14.92</v>
      </c>
      <c r="F1382" s="179"/>
      <c r="G1382" s="180"/>
      <c r="H1382" s="181"/>
      <c r="I1382" s="182"/>
      <c r="J1382" s="181"/>
      <c r="K1382" s="182"/>
      <c r="M1382" s="177" t="s">
        <v>1379</v>
      </c>
      <c r="O1382" s="177"/>
      <c r="Q1382" s="167"/>
    </row>
    <row r="1383" spans="1:82">
      <c r="A1383" s="175"/>
      <c r="B1383" s="176"/>
      <c r="C1383" s="228" t="s">
        <v>1380</v>
      </c>
      <c r="D1383" s="229"/>
      <c r="E1383" s="178">
        <v>8.56</v>
      </c>
      <c r="F1383" s="179"/>
      <c r="G1383" s="180"/>
      <c r="H1383" s="181"/>
      <c r="I1383" s="182"/>
      <c r="J1383" s="181"/>
      <c r="K1383" s="182"/>
      <c r="M1383" s="177" t="s">
        <v>1380</v>
      </c>
      <c r="O1383" s="177"/>
      <c r="Q1383" s="167"/>
    </row>
    <row r="1384" spans="1:82">
      <c r="A1384" s="175"/>
      <c r="B1384" s="176"/>
      <c r="C1384" s="228" t="s">
        <v>1381</v>
      </c>
      <c r="D1384" s="229"/>
      <c r="E1384" s="178">
        <v>14.92</v>
      </c>
      <c r="F1384" s="179"/>
      <c r="G1384" s="180"/>
      <c r="H1384" s="181"/>
      <c r="I1384" s="182"/>
      <c r="J1384" s="181"/>
      <c r="K1384" s="182"/>
      <c r="M1384" s="177" t="s">
        <v>1381</v>
      </c>
      <c r="O1384" s="177"/>
      <c r="Q1384" s="167"/>
    </row>
    <row r="1385" spans="1:82">
      <c r="A1385" s="175"/>
      <c r="B1385" s="176"/>
      <c r="C1385" s="228" t="s">
        <v>1382</v>
      </c>
      <c r="D1385" s="229"/>
      <c r="E1385" s="178">
        <v>14.92</v>
      </c>
      <c r="F1385" s="179"/>
      <c r="G1385" s="180"/>
      <c r="H1385" s="181"/>
      <c r="I1385" s="182"/>
      <c r="J1385" s="181"/>
      <c r="K1385" s="182"/>
      <c r="M1385" s="177" t="s">
        <v>1382</v>
      </c>
      <c r="O1385" s="177"/>
      <c r="Q1385" s="167"/>
    </row>
    <row r="1386" spans="1:82">
      <c r="A1386" s="175"/>
      <c r="B1386" s="176"/>
      <c r="C1386" s="228" t="s">
        <v>1383</v>
      </c>
      <c r="D1386" s="229"/>
      <c r="E1386" s="178">
        <v>8.48</v>
      </c>
      <c r="F1386" s="179"/>
      <c r="G1386" s="180"/>
      <c r="H1386" s="181"/>
      <c r="I1386" s="182"/>
      <c r="J1386" s="181"/>
      <c r="K1386" s="182"/>
      <c r="M1386" s="177" t="s">
        <v>1383</v>
      </c>
      <c r="O1386" s="177"/>
      <c r="Q1386" s="167"/>
    </row>
    <row r="1387" spans="1:82">
      <c r="A1387" s="175"/>
      <c r="B1387" s="176"/>
      <c r="C1387" s="228" t="s">
        <v>1384</v>
      </c>
      <c r="D1387" s="229"/>
      <c r="E1387" s="178">
        <v>14.92</v>
      </c>
      <c r="F1387" s="179"/>
      <c r="G1387" s="180"/>
      <c r="H1387" s="181"/>
      <c r="I1387" s="182"/>
      <c r="J1387" s="181"/>
      <c r="K1387" s="182"/>
      <c r="M1387" s="177" t="s">
        <v>1384</v>
      </c>
      <c r="O1387" s="177"/>
      <c r="Q1387" s="167"/>
    </row>
    <row r="1388" spans="1:82">
      <c r="A1388" s="175"/>
      <c r="B1388" s="176"/>
      <c r="C1388" s="228" t="s">
        <v>1385</v>
      </c>
      <c r="D1388" s="229"/>
      <c r="E1388" s="178">
        <v>125.92</v>
      </c>
      <c r="F1388" s="179"/>
      <c r="G1388" s="180"/>
      <c r="H1388" s="181"/>
      <c r="I1388" s="182"/>
      <c r="J1388" s="181"/>
      <c r="K1388" s="182"/>
      <c r="M1388" s="177" t="s">
        <v>1385</v>
      </c>
      <c r="O1388" s="177"/>
      <c r="Q1388" s="167"/>
    </row>
    <row r="1389" spans="1:82">
      <c r="A1389" s="175"/>
      <c r="B1389" s="176"/>
      <c r="C1389" s="228" t="s">
        <v>1386</v>
      </c>
      <c r="D1389" s="229"/>
      <c r="E1389" s="178">
        <v>-4.9400000000000004</v>
      </c>
      <c r="F1389" s="179"/>
      <c r="G1389" s="180"/>
      <c r="H1389" s="181"/>
      <c r="I1389" s="182"/>
      <c r="J1389" s="181"/>
      <c r="K1389" s="182"/>
      <c r="M1389" s="177" t="s">
        <v>1386</v>
      </c>
      <c r="O1389" s="177"/>
      <c r="Q1389" s="167"/>
    </row>
    <row r="1390" spans="1:82">
      <c r="A1390" s="175"/>
      <c r="B1390" s="176"/>
      <c r="C1390" s="228" t="s">
        <v>1387</v>
      </c>
      <c r="D1390" s="229"/>
      <c r="E1390" s="178">
        <v>2407.9560000000001</v>
      </c>
      <c r="F1390" s="179"/>
      <c r="G1390" s="180"/>
      <c r="H1390" s="181"/>
      <c r="I1390" s="182"/>
      <c r="J1390" s="181"/>
      <c r="K1390" s="182"/>
      <c r="M1390" s="177" t="s">
        <v>1387</v>
      </c>
      <c r="O1390" s="177"/>
      <c r="Q1390" s="167"/>
    </row>
    <row r="1391" spans="1:82">
      <c r="A1391" s="168">
        <v>175</v>
      </c>
      <c r="B1391" s="169" t="s">
        <v>1388</v>
      </c>
      <c r="C1391" s="170" t="s">
        <v>1389</v>
      </c>
      <c r="D1391" s="171" t="s">
        <v>106</v>
      </c>
      <c r="E1391" s="172">
        <v>1656.675</v>
      </c>
      <c r="F1391" s="207"/>
      <c r="G1391" s="173">
        <f>E1391*F1391</f>
        <v>0</v>
      </c>
      <c r="H1391" s="174">
        <v>0</v>
      </c>
      <c r="I1391" s="174">
        <f>E1391*H1391</f>
        <v>0</v>
      </c>
      <c r="J1391" s="174">
        <v>-1E-3</v>
      </c>
      <c r="K1391" s="174">
        <f>E1391*J1391</f>
        <v>-1.6566749999999999</v>
      </c>
      <c r="Q1391" s="167">
        <v>2</v>
      </c>
      <c r="AA1391" s="144">
        <v>1</v>
      </c>
      <c r="AB1391" s="144">
        <v>7</v>
      </c>
      <c r="AC1391" s="144">
        <v>7</v>
      </c>
      <c r="BB1391" s="144">
        <v>2</v>
      </c>
      <c r="BC1391" s="144">
        <f>IF(BB1391=1,G1391,0)</f>
        <v>0</v>
      </c>
      <c r="BD1391" s="144">
        <f>IF(BB1391=2,G1391,0)</f>
        <v>0</v>
      </c>
      <c r="BE1391" s="144">
        <f>IF(BB1391=3,G1391,0)</f>
        <v>0</v>
      </c>
      <c r="BF1391" s="144">
        <f>IF(BB1391=4,G1391,0)</f>
        <v>0</v>
      </c>
      <c r="BG1391" s="144">
        <f>IF(BB1391=5,G1391,0)</f>
        <v>0</v>
      </c>
      <c r="CA1391" s="144">
        <v>1</v>
      </c>
      <c r="CB1391" s="144">
        <v>7</v>
      </c>
      <c r="CC1391" s="167"/>
      <c r="CD1391" s="167"/>
    </row>
    <row r="1392" spans="1:82">
      <c r="A1392" s="175"/>
      <c r="B1392" s="176"/>
      <c r="C1392" s="228" t="s">
        <v>1390</v>
      </c>
      <c r="D1392" s="229"/>
      <c r="E1392" s="178">
        <v>0</v>
      </c>
      <c r="F1392" s="179"/>
      <c r="G1392" s="180"/>
      <c r="H1392" s="181"/>
      <c r="I1392" s="182"/>
      <c r="J1392" s="181"/>
      <c r="K1392" s="182"/>
      <c r="M1392" s="177" t="s">
        <v>1390</v>
      </c>
      <c r="O1392" s="177"/>
      <c r="Q1392" s="167"/>
    </row>
    <row r="1393" spans="1:82">
      <c r="A1393" s="175"/>
      <c r="B1393" s="176"/>
      <c r="C1393" s="228" t="s">
        <v>1391</v>
      </c>
      <c r="D1393" s="229"/>
      <c r="E1393" s="178">
        <v>69.3</v>
      </c>
      <c r="F1393" s="179"/>
      <c r="G1393" s="180"/>
      <c r="H1393" s="181"/>
      <c r="I1393" s="182"/>
      <c r="J1393" s="181"/>
      <c r="K1393" s="182"/>
      <c r="M1393" s="177" t="s">
        <v>1391</v>
      </c>
      <c r="O1393" s="177"/>
      <c r="Q1393" s="167"/>
    </row>
    <row r="1394" spans="1:82">
      <c r="A1394" s="175"/>
      <c r="B1394" s="176"/>
      <c r="C1394" s="228" t="s">
        <v>1392</v>
      </c>
      <c r="D1394" s="229"/>
      <c r="E1394" s="178">
        <v>11.88</v>
      </c>
      <c r="F1394" s="179"/>
      <c r="G1394" s="180"/>
      <c r="H1394" s="181"/>
      <c r="I1394" s="182"/>
      <c r="J1394" s="181"/>
      <c r="K1394" s="182"/>
      <c r="M1394" s="177" t="s">
        <v>1392</v>
      </c>
      <c r="O1394" s="177"/>
      <c r="Q1394" s="167"/>
    </row>
    <row r="1395" spans="1:82">
      <c r="A1395" s="175"/>
      <c r="B1395" s="176"/>
      <c r="C1395" s="228" t="s">
        <v>1393</v>
      </c>
      <c r="D1395" s="229"/>
      <c r="E1395" s="178">
        <v>40.424999999999997</v>
      </c>
      <c r="F1395" s="179"/>
      <c r="G1395" s="180"/>
      <c r="H1395" s="181"/>
      <c r="I1395" s="182"/>
      <c r="J1395" s="181"/>
      <c r="K1395" s="182"/>
      <c r="M1395" s="177" t="s">
        <v>1393</v>
      </c>
      <c r="O1395" s="177"/>
      <c r="Q1395" s="167"/>
    </row>
    <row r="1396" spans="1:82">
      <c r="A1396" s="175"/>
      <c r="B1396" s="176"/>
      <c r="C1396" s="228" t="s">
        <v>1394</v>
      </c>
      <c r="D1396" s="229"/>
      <c r="E1396" s="178">
        <v>69.3</v>
      </c>
      <c r="F1396" s="179"/>
      <c r="G1396" s="180"/>
      <c r="H1396" s="181"/>
      <c r="I1396" s="182"/>
      <c r="J1396" s="181"/>
      <c r="K1396" s="182"/>
      <c r="M1396" s="177" t="s">
        <v>1394</v>
      </c>
      <c r="O1396" s="177"/>
      <c r="Q1396" s="167"/>
    </row>
    <row r="1397" spans="1:82">
      <c r="A1397" s="175"/>
      <c r="B1397" s="176"/>
      <c r="C1397" s="228" t="s">
        <v>1395</v>
      </c>
      <c r="D1397" s="229"/>
      <c r="E1397" s="178">
        <v>140.43</v>
      </c>
      <c r="F1397" s="179"/>
      <c r="G1397" s="180"/>
      <c r="H1397" s="181"/>
      <c r="I1397" s="182"/>
      <c r="J1397" s="181"/>
      <c r="K1397" s="182"/>
      <c r="M1397" s="177" t="s">
        <v>1395</v>
      </c>
      <c r="O1397" s="177"/>
      <c r="Q1397" s="167"/>
    </row>
    <row r="1398" spans="1:82">
      <c r="A1398" s="175"/>
      <c r="B1398" s="176"/>
      <c r="C1398" s="228" t="s">
        <v>1396</v>
      </c>
      <c r="D1398" s="229"/>
      <c r="E1398" s="178">
        <v>0</v>
      </c>
      <c r="F1398" s="179"/>
      <c r="G1398" s="180"/>
      <c r="H1398" s="181"/>
      <c r="I1398" s="182"/>
      <c r="J1398" s="181"/>
      <c r="K1398" s="182"/>
      <c r="M1398" s="177" t="s">
        <v>1396</v>
      </c>
      <c r="O1398" s="177"/>
      <c r="Q1398" s="167"/>
    </row>
    <row r="1399" spans="1:82">
      <c r="A1399" s="175"/>
      <c r="B1399" s="176"/>
      <c r="C1399" s="228" t="s">
        <v>1397</v>
      </c>
      <c r="D1399" s="229"/>
      <c r="E1399" s="178">
        <v>1325.34</v>
      </c>
      <c r="F1399" s="179"/>
      <c r="G1399" s="180"/>
      <c r="H1399" s="181"/>
      <c r="I1399" s="182"/>
      <c r="J1399" s="181"/>
      <c r="K1399" s="182"/>
      <c r="M1399" s="177" t="s">
        <v>1397</v>
      </c>
      <c r="O1399" s="177"/>
      <c r="Q1399" s="167"/>
    </row>
    <row r="1400" spans="1:82" ht="22.5">
      <c r="A1400" s="168">
        <v>176</v>
      </c>
      <c r="B1400" s="169" t="s">
        <v>1398</v>
      </c>
      <c r="C1400" s="170" t="s">
        <v>1399</v>
      </c>
      <c r="D1400" s="171" t="s">
        <v>106</v>
      </c>
      <c r="E1400" s="172">
        <v>3026.5</v>
      </c>
      <c r="F1400" s="207"/>
      <c r="G1400" s="173">
        <f>E1400*F1400</f>
        <v>0</v>
      </c>
      <c r="H1400" s="174">
        <v>2.5000000000000001E-4</v>
      </c>
      <c r="I1400" s="174">
        <f>E1400*H1400</f>
        <v>0.75662499999999999</v>
      </c>
      <c r="J1400" s="174">
        <v>0</v>
      </c>
      <c r="K1400" s="174">
        <f>E1400*J1400</f>
        <v>0</v>
      </c>
      <c r="Q1400" s="167">
        <v>2</v>
      </c>
      <c r="AA1400" s="144">
        <v>1</v>
      </c>
      <c r="AB1400" s="144">
        <v>7</v>
      </c>
      <c r="AC1400" s="144">
        <v>7</v>
      </c>
      <c r="BB1400" s="144">
        <v>2</v>
      </c>
      <c r="BC1400" s="144">
        <f>IF(BB1400=1,G1400,0)</f>
        <v>0</v>
      </c>
      <c r="BD1400" s="144">
        <f>IF(BB1400=2,G1400,0)</f>
        <v>0</v>
      </c>
      <c r="BE1400" s="144">
        <f>IF(BB1400=3,G1400,0)</f>
        <v>0</v>
      </c>
      <c r="BF1400" s="144">
        <f>IF(BB1400=4,G1400,0)</f>
        <v>0</v>
      </c>
      <c r="BG1400" s="144">
        <f>IF(BB1400=5,G1400,0)</f>
        <v>0</v>
      </c>
      <c r="CA1400" s="144">
        <v>1</v>
      </c>
      <c r="CB1400" s="144">
        <v>7</v>
      </c>
      <c r="CC1400" s="167"/>
      <c r="CD1400" s="167"/>
    </row>
    <row r="1401" spans="1:82">
      <c r="A1401" s="168">
        <v>177</v>
      </c>
      <c r="B1401" s="169" t="s">
        <v>1400</v>
      </c>
      <c r="C1401" s="170" t="s">
        <v>1401</v>
      </c>
      <c r="D1401" s="171" t="s">
        <v>191</v>
      </c>
      <c r="E1401" s="172">
        <v>3160.4369999999999</v>
      </c>
      <c r="F1401" s="207"/>
      <c r="G1401" s="173">
        <f>E1401*F1401</f>
        <v>0</v>
      </c>
      <c r="H1401" s="174">
        <v>0</v>
      </c>
      <c r="I1401" s="174">
        <f>E1401*H1401</f>
        <v>0</v>
      </c>
      <c r="J1401" s="174">
        <v>0</v>
      </c>
      <c r="K1401" s="174">
        <f>E1401*J1401</f>
        <v>0</v>
      </c>
      <c r="Q1401" s="167">
        <v>2</v>
      </c>
      <c r="AA1401" s="144">
        <v>12</v>
      </c>
      <c r="AB1401" s="144">
        <v>0</v>
      </c>
      <c r="AC1401" s="144">
        <v>138</v>
      </c>
      <c r="BB1401" s="144">
        <v>2</v>
      </c>
      <c r="BC1401" s="144">
        <f>IF(BB1401=1,G1401,0)</f>
        <v>0</v>
      </c>
      <c r="BD1401" s="144">
        <f>IF(BB1401=2,G1401,0)</f>
        <v>0</v>
      </c>
      <c r="BE1401" s="144">
        <f>IF(BB1401=3,G1401,0)</f>
        <v>0</v>
      </c>
      <c r="BF1401" s="144">
        <f>IF(BB1401=4,G1401,0)</f>
        <v>0</v>
      </c>
      <c r="BG1401" s="144">
        <f>IF(BB1401=5,G1401,0)</f>
        <v>0</v>
      </c>
      <c r="CA1401" s="144">
        <v>12</v>
      </c>
      <c r="CB1401" s="144">
        <v>0</v>
      </c>
      <c r="CC1401" s="167"/>
      <c r="CD1401" s="167"/>
    </row>
    <row r="1402" spans="1:82">
      <c r="A1402" s="175"/>
      <c r="B1402" s="176"/>
      <c r="C1402" s="228" t="s">
        <v>1402</v>
      </c>
      <c r="D1402" s="229"/>
      <c r="E1402" s="178">
        <v>3160.4369999999999</v>
      </c>
      <c r="F1402" s="179"/>
      <c r="G1402" s="180"/>
      <c r="H1402" s="181"/>
      <c r="I1402" s="182"/>
      <c r="J1402" s="181"/>
      <c r="K1402" s="182"/>
      <c r="M1402" s="177" t="s">
        <v>1402</v>
      </c>
      <c r="O1402" s="177"/>
      <c r="Q1402" s="167"/>
    </row>
    <row r="1403" spans="1:82">
      <c r="A1403" s="168">
        <v>178</v>
      </c>
      <c r="B1403" s="169" t="s">
        <v>1403</v>
      </c>
      <c r="C1403" s="170" t="s">
        <v>1404</v>
      </c>
      <c r="D1403" s="171" t="s">
        <v>106</v>
      </c>
      <c r="E1403" s="172">
        <v>3410.33</v>
      </c>
      <c r="F1403" s="207"/>
      <c r="G1403" s="173">
        <f>E1403*F1403</f>
        <v>0</v>
      </c>
      <c r="H1403" s="174">
        <v>2.3600000000000001E-3</v>
      </c>
      <c r="I1403" s="174">
        <f>E1403*H1403</f>
        <v>8.0483788000000001</v>
      </c>
      <c r="J1403" s="174">
        <v>0</v>
      </c>
      <c r="K1403" s="174">
        <f>E1403*J1403</f>
        <v>0</v>
      </c>
      <c r="Q1403" s="167">
        <v>2</v>
      </c>
      <c r="AA1403" s="144">
        <v>12</v>
      </c>
      <c r="AB1403" s="144">
        <v>0</v>
      </c>
      <c r="AC1403" s="144">
        <v>145</v>
      </c>
      <c r="BB1403" s="144">
        <v>2</v>
      </c>
      <c r="BC1403" s="144">
        <f>IF(BB1403=1,G1403,0)</f>
        <v>0</v>
      </c>
      <c r="BD1403" s="144">
        <f>IF(BB1403=2,G1403,0)</f>
        <v>0</v>
      </c>
      <c r="BE1403" s="144">
        <f>IF(BB1403=3,G1403,0)</f>
        <v>0</v>
      </c>
      <c r="BF1403" s="144">
        <f>IF(BB1403=4,G1403,0)</f>
        <v>0</v>
      </c>
      <c r="BG1403" s="144">
        <f>IF(BB1403=5,G1403,0)</f>
        <v>0</v>
      </c>
      <c r="CA1403" s="144">
        <v>12</v>
      </c>
      <c r="CB1403" s="144">
        <v>0</v>
      </c>
      <c r="CC1403" s="167"/>
      <c r="CD1403" s="167"/>
    </row>
    <row r="1404" spans="1:82">
      <c r="A1404" s="175"/>
      <c r="B1404" s="176"/>
      <c r="C1404" s="228" t="s">
        <v>1405</v>
      </c>
      <c r="D1404" s="229"/>
      <c r="E1404" s="178">
        <v>3410.33</v>
      </c>
      <c r="F1404" s="179"/>
      <c r="G1404" s="180"/>
      <c r="H1404" s="181"/>
      <c r="I1404" s="182"/>
      <c r="J1404" s="181"/>
      <c r="K1404" s="182"/>
      <c r="M1404" s="177" t="s">
        <v>1405</v>
      </c>
      <c r="O1404" s="177"/>
      <c r="Q1404" s="167"/>
    </row>
    <row r="1405" spans="1:82">
      <c r="A1405" s="168">
        <v>179</v>
      </c>
      <c r="B1405" s="169" t="s">
        <v>1406</v>
      </c>
      <c r="C1405" s="170" t="s">
        <v>1407</v>
      </c>
      <c r="D1405" s="171" t="s">
        <v>231</v>
      </c>
      <c r="E1405" s="172">
        <v>930.09</v>
      </c>
      <c r="F1405" s="207"/>
      <c r="G1405" s="173">
        <f>E1405*F1405</f>
        <v>0</v>
      </c>
      <c r="H1405" s="174">
        <v>0</v>
      </c>
      <c r="I1405" s="174">
        <f>E1405*H1405</f>
        <v>0</v>
      </c>
      <c r="J1405" s="174">
        <v>0</v>
      </c>
      <c r="K1405" s="174">
        <f>E1405*J1405</f>
        <v>0</v>
      </c>
      <c r="Q1405" s="167">
        <v>2</v>
      </c>
      <c r="AA1405" s="144">
        <v>12</v>
      </c>
      <c r="AB1405" s="144">
        <v>0</v>
      </c>
      <c r="AC1405" s="144">
        <v>148</v>
      </c>
      <c r="BB1405" s="144">
        <v>2</v>
      </c>
      <c r="BC1405" s="144">
        <f>IF(BB1405=1,G1405,0)</f>
        <v>0</v>
      </c>
      <c r="BD1405" s="144">
        <f>IF(BB1405=2,G1405,0)</f>
        <v>0</v>
      </c>
      <c r="BE1405" s="144">
        <f>IF(BB1405=3,G1405,0)</f>
        <v>0</v>
      </c>
      <c r="BF1405" s="144">
        <f>IF(BB1405=4,G1405,0)</f>
        <v>0</v>
      </c>
      <c r="BG1405" s="144">
        <f>IF(BB1405=5,G1405,0)</f>
        <v>0</v>
      </c>
      <c r="CA1405" s="144">
        <v>12</v>
      </c>
      <c r="CB1405" s="144">
        <v>0</v>
      </c>
      <c r="CC1405" s="167"/>
      <c r="CD1405" s="167"/>
    </row>
    <row r="1406" spans="1:82">
      <c r="A1406" s="175"/>
      <c r="B1406" s="176"/>
      <c r="C1406" s="228" t="s">
        <v>1408</v>
      </c>
      <c r="D1406" s="229"/>
      <c r="E1406" s="178">
        <v>930.09</v>
      </c>
      <c r="F1406" s="179"/>
      <c r="G1406" s="180"/>
      <c r="H1406" s="181"/>
      <c r="I1406" s="182"/>
      <c r="J1406" s="181"/>
      <c r="K1406" s="182"/>
      <c r="M1406" s="177" t="s">
        <v>1408</v>
      </c>
      <c r="O1406" s="177"/>
      <c r="Q1406" s="167"/>
    </row>
    <row r="1407" spans="1:82">
      <c r="A1407" s="168">
        <v>180</v>
      </c>
      <c r="B1407" s="169" t="s">
        <v>1409</v>
      </c>
      <c r="C1407" s="170" t="s">
        <v>1410</v>
      </c>
      <c r="D1407" s="171" t="s">
        <v>231</v>
      </c>
      <c r="E1407" s="172">
        <v>124.012</v>
      </c>
      <c r="F1407" s="207"/>
      <c r="G1407" s="173">
        <f>E1407*F1407</f>
        <v>0</v>
      </c>
      <c r="H1407" s="174">
        <v>0</v>
      </c>
      <c r="I1407" s="174">
        <f>E1407*H1407</f>
        <v>0</v>
      </c>
      <c r="J1407" s="174">
        <v>0</v>
      </c>
      <c r="K1407" s="174">
        <f>E1407*J1407</f>
        <v>0</v>
      </c>
      <c r="Q1407" s="167">
        <v>2</v>
      </c>
      <c r="AA1407" s="144">
        <v>12</v>
      </c>
      <c r="AB1407" s="144">
        <v>0</v>
      </c>
      <c r="AC1407" s="144">
        <v>149</v>
      </c>
      <c r="BB1407" s="144">
        <v>2</v>
      </c>
      <c r="BC1407" s="144">
        <f>IF(BB1407=1,G1407,0)</f>
        <v>0</v>
      </c>
      <c r="BD1407" s="144">
        <f>IF(BB1407=2,G1407,0)</f>
        <v>0</v>
      </c>
      <c r="BE1407" s="144">
        <f>IF(BB1407=3,G1407,0)</f>
        <v>0</v>
      </c>
      <c r="BF1407" s="144">
        <f>IF(BB1407=4,G1407,0)</f>
        <v>0</v>
      </c>
      <c r="BG1407" s="144">
        <f>IF(BB1407=5,G1407,0)</f>
        <v>0</v>
      </c>
      <c r="CA1407" s="144">
        <v>12</v>
      </c>
      <c r="CB1407" s="144">
        <v>0</v>
      </c>
      <c r="CC1407" s="167"/>
      <c r="CD1407" s="167"/>
    </row>
    <row r="1408" spans="1:82">
      <c r="A1408" s="175"/>
      <c r="B1408" s="176"/>
      <c r="C1408" s="228" t="s">
        <v>1411</v>
      </c>
      <c r="D1408" s="229"/>
      <c r="E1408" s="178">
        <v>124.012</v>
      </c>
      <c r="F1408" s="179"/>
      <c r="G1408" s="180"/>
      <c r="H1408" s="181"/>
      <c r="I1408" s="182"/>
      <c r="J1408" s="181"/>
      <c r="K1408" s="182"/>
      <c r="M1408" s="177" t="s">
        <v>1411</v>
      </c>
      <c r="O1408" s="177"/>
      <c r="Q1408" s="167"/>
    </row>
    <row r="1409" spans="1:82">
      <c r="A1409" s="168">
        <v>181</v>
      </c>
      <c r="B1409" s="169" t="s">
        <v>1412</v>
      </c>
      <c r="C1409" s="170" t="s">
        <v>1413</v>
      </c>
      <c r="D1409" s="171" t="s">
        <v>231</v>
      </c>
      <c r="E1409" s="172">
        <v>93.009</v>
      </c>
      <c r="F1409" s="207"/>
      <c r="G1409" s="173">
        <f>E1409*F1409</f>
        <v>0</v>
      </c>
      <c r="H1409" s="174">
        <v>0</v>
      </c>
      <c r="I1409" s="174">
        <f>E1409*H1409</f>
        <v>0</v>
      </c>
      <c r="J1409" s="174">
        <v>0</v>
      </c>
      <c r="K1409" s="174">
        <f>E1409*J1409</f>
        <v>0</v>
      </c>
      <c r="Q1409" s="167">
        <v>2</v>
      </c>
      <c r="AA1409" s="144">
        <v>12</v>
      </c>
      <c r="AB1409" s="144">
        <v>0</v>
      </c>
      <c r="AC1409" s="144">
        <v>150</v>
      </c>
      <c r="BB1409" s="144">
        <v>2</v>
      </c>
      <c r="BC1409" s="144">
        <f>IF(BB1409=1,G1409,0)</f>
        <v>0</v>
      </c>
      <c r="BD1409" s="144">
        <f>IF(BB1409=2,G1409,0)</f>
        <v>0</v>
      </c>
      <c r="BE1409" s="144">
        <f>IF(BB1409=3,G1409,0)</f>
        <v>0</v>
      </c>
      <c r="BF1409" s="144">
        <f>IF(BB1409=4,G1409,0)</f>
        <v>0</v>
      </c>
      <c r="BG1409" s="144">
        <f>IF(BB1409=5,G1409,0)</f>
        <v>0</v>
      </c>
      <c r="CA1409" s="144">
        <v>12</v>
      </c>
      <c r="CB1409" s="144">
        <v>0</v>
      </c>
      <c r="CC1409" s="167"/>
      <c r="CD1409" s="167"/>
    </row>
    <row r="1410" spans="1:82">
      <c r="A1410" s="175"/>
      <c r="B1410" s="176"/>
      <c r="C1410" s="228" t="s">
        <v>1414</v>
      </c>
      <c r="D1410" s="229"/>
      <c r="E1410" s="178">
        <v>93.009</v>
      </c>
      <c r="F1410" s="179"/>
      <c r="G1410" s="180"/>
      <c r="H1410" s="181"/>
      <c r="I1410" s="182"/>
      <c r="J1410" s="181"/>
      <c r="K1410" s="182"/>
      <c r="M1410" s="177" t="s">
        <v>1414</v>
      </c>
      <c r="O1410" s="177"/>
      <c r="Q1410" s="167"/>
    </row>
    <row r="1411" spans="1:82">
      <c r="A1411" s="168">
        <v>182</v>
      </c>
      <c r="B1411" s="169" t="s">
        <v>1415</v>
      </c>
      <c r="C1411" s="170" t="s">
        <v>1416</v>
      </c>
      <c r="D1411" s="171" t="s">
        <v>106</v>
      </c>
      <c r="E1411" s="172">
        <v>3100.3</v>
      </c>
      <c r="F1411" s="207"/>
      <c r="G1411" s="173">
        <f>E1411*F1411</f>
        <v>0</v>
      </c>
      <c r="H1411" s="174">
        <v>0</v>
      </c>
      <c r="I1411" s="174">
        <f>E1411*H1411</f>
        <v>0</v>
      </c>
      <c r="J1411" s="174">
        <v>0</v>
      </c>
      <c r="K1411" s="174">
        <f>E1411*J1411</f>
        <v>0</v>
      </c>
      <c r="Q1411" s="167">
        <v>2</v>
      </c>
      <c r="AA1411" s="144">
        <v>12</v>
      </c>
      <c r="AB1411" s="144">
        <v>0</v>
      </c>
      <c r="AC1411" s="144">
        <v>139</v>
      </c>
      <c r="BB1411" s="144">
        <v>2</v>
      </c>
      <c r="BC1411" s="144">
        <f>IF(BB1411=1,G1411,0)</f>
        <v>0</v>
      </c>
      <c r="BD1411" s="144">
        <f>IF(BB1411=2,G1411,0)</f>
        <v>0</v>
      </c>
      <c r="BE1411" s="144">
        <f>IF(BB1411=3,G1411,0)</f>
        <v>0</v>
      </c>
      <c r="BF1411" s="144">
        <f>IF(BB1411=4,G1411,0)</f>
        <v>0</v>
      </c>
      <c r="BG1411" s="144">
        <f>IF(BB1411=5,G1411,0)</f>
        <v>0</v>
      </c>
      <c r="CA1411" s="144">
        <v>12</v>
      </c>
      <c r="CB1411" s="144">
        <v>0</v>
      </c>
      <c r="CC1411" s="167"/>
      <c r="CD1411" s="167"/>
    </row>
    <row r="1412" spans="1:82">
      <c r="A1412" s="168">
        <v>183</v>
      </c>
      <c r="B1412" s="169" t="s">
        <v>1417</v>
      </c>
      <c r="C1412" s="170" t="s">
        <v>1418</v>
      </c>
      <c r="D1412" s="171" t="s">
        <v>231</v>
      </c>
      <c r="E1412" s="172">
        <v>84328.16</v>
      </c>
      <c r="F1412" s="207"/>
      <c r="G1412" s="173">
        <f>E1412*F1412</f>
        <v>0</v>
      </c>
      <c r="H1412" s="174">
        <v>1E-3</v>
      </c>
      <c r="I1412" s="174">
        <f>E1412*H1412</f>
        <v>84.328160000000011</v>
      </c>
      <c r="J1412" s="174">
        <v>0</v>
      </c>
      <c r="K1412" s="174">
        <f>E1412*J1412</f>
        <v>0</v>
      </c>
      <c r="Q1412" s="167">
        <v>2</v>
      </c>
      <c r="AA1412" s="144">
        <v>3</v>
      </c>
      <c r="AB1412" s="144">
        <v>7</v>
      </c>
      <c r="AC1412" s="144">
        <v>23596008</v>
      </c>
      <c r="BB1412" s="144">
        <v>2</v>
      </c>
      <c r="BC1412" s="144">
        <f>IF(BB1412=1,G1412,0)</f>
        <v>0</v>
      </c>
      <c r="BD1412" s="144">
        <f>IF(BB1412=2,G1412,0)</f>
        <v>0</v>
      </c>
      <c r="BE1412" s="144">
        <f>IF(BB1412=3,G1412,0)</f>
        <v>0</v>
      </c>
      <c r="BF1412" s="144">
        <f>IF(BB1412=4,G1412,0)</f>
        <v>0</v>
      </c>
      <c r="BG1412" s="144">
        <f>IF(BB1412=5,G1412,0)</f>
        <v>0</v>
      </c>
      <c r="CA1412" s="144">
        <v>3</v>
      </c>
      <c r="CB1412" s="144">
        <v>7</v>
      </c>
      <c r="CC1412" s="167"/>
      <c r="CD1412" s="167"/>
    </row>
    <row r="1413" spans="1:82">
      <c r="A1413" s="175"/>
      <c r="B1413" s="176"/>
      <c r="C1413" s="228" t="s">
        <v>1419</v>
      </c>
      <c r="D1413" s="229"/>
      <c r="E1413" s="178">
        <v>84328.16</v>
      </c>
      <c r="F1413" s="179"/>
      <c r="G1413" s="180"/>
      <c r="H1413" s="181"/>
      <c r="I1413" s="182"/>
      <c r="J1413" s="181"/>
      <c r="K1413" s="182"/>
      <c r="M1413" s="177" t="s">
        <v>1419</v>
      </c>
      <c r="O1413" s="177"/>
      <c r="Q1413" s="167"/>
    </row>
    <row r="1414" spans="1:82">
      <c r="A1414" s="168">
        <v>184</v>
      </c>
      <c r="B1414" s="169" t="s">
        <v>1420</v>
      </c>
      <c r="C1414" s="170" t="s">
        <v>1421</v>
      </c>
      <c r="D1414" s="171" t="s">
        <v>62</v>
      </c>
      <c r="E1414" s="172">
        <v>39567.502882000001</v>
      </c>
      <c r="F1414" s="207"/>
      <c r="G1414" s="173">
        <f>E1414*F1414</f>
        <v>0</v>
      </c>
      <c r="H1414" s="174">
        <v>0</v>
      </c>
      <c r="I1414" s="174">
        <f>E1414*H1414</f>
        <v>0</v>
      </c>
      <c r="J1414" s="174">
        <v>0</v>
      </c>
      <c r="K1414" s="174">
        <f>E1414*J1414</f>
        <v>0</v>
      </c>
      <c r="Q1414" s="167">
        <v>2</v>
      </c>
      <c r="AA1414" s="144">
        <v>7</v>
      </c>
      <c r="AB1414" s="144">
        <v>1002</v>
      </c>
      <c r="AC1414" s="144">
        <v>5</v>
      </c>
      <c r="BB1414" s="144">
        <v>2</v>
      </c>
      <c r="BC1414" s="144">
        <f>IF(BB1414=1,G1414,0)</f>
        <v>0</v>
      </c>
      <c r="BD1414" s="144">
        <f>IF(BB1414=2,G1414,0)</f>
        <v>0</v>
      </c>
      <c r="BE1414" s="144">
        <f>IF(BB1414=3,G1414,0)</f>
        <v>0</v>
      </c>
      <c r="BF1414" s="144">
        <f>IF(BB1414=4,G1414,0)</f>
        <v>0</v>
      </c>
      <c r="BG1414" s="144">
        <f>IF(BB1414=5,G1414,0)</f>
        <v>0</v>
      </c>
      <c r="CA1414" s="144">
        <v>7</v>
      </c>
      <c r="CB1414" s="144">
        <v>1002</v>
      </c>
      <c r="CC1414" s="167"/>
      <c r="CD1414" s="167"/>
    </row>
    <row r="1415" spans="1:82">
      <c r="A1415" s="183"/>
      <c r="B1415" s="184" t="s">
        <v>80</v>
      </c>
      <c r="C1415" s="185" t="str">
        <f>CONCATENATE(B1330," ",C1330)</f>
        <v>776 Podlahy povlakové</v>
      </c>
      <c r="D1415" s="186"/>
      <c r="E1415" s="187"/>
      <c r="F1415" s="188"/>
      <c r="G1415" s="189">
        <f>SUM(G1330:G1414)</f>
        <v>0</v>
      </c>
      <c r="H1415" s="190"/>
      <c r="I1415" s="191">
        <f>SUM(I1330:I1414)</f>
        <v>93.193362700000009</v>
      </c>
      <c r="J1415" s="190"/>
      <c r="K1415" s="191">
        <f>SUM(K1330:K1414)</f>
        <v>-1.6566749999999999</v>
      </c>
      <c r="Q1415" s="167">
        <v>4</v>
      </c>
      <c r="BC1415" s="192">
        <f>SUM(BC1330:BC1414)</f>
        <v>0</v>
      </c>
      <c r="BD1415" s="192">
        <f>SUM(BD1330:BD1414)</f>
        <v>0</v>
      </c>
      <c r="BE1415" s="192">
        <f>SUM(BE1330:BE1414)</f>
        <v>0</v>
      </c>
      <c r="BF1415" s="192">
        <f>SUM(BF1330:BF1414)</f>
        <v>0</v>
      </c>
      <c r="BG1415" s="192">
        <f>SUM(BG1330:BG1414)</f>
        <v>0</v>
      </c>
    </row>
    <row r="1416" spans="1:82">
      <c r="A1416" s="159" t="s">
        <v>78</v>
      </c>
      <c r="B1416" s="160" t="s">
        <v>1422</v>
      </c>
      <c r="C1416" s="161" t="s">
        <v>1423</v>
      </c>
      <c r="D1416" s="162"/>
      <c r="E1416" s="163"/>
      <c r="F1416" s="163"/>
      <c r="G1416" s="164"/>
      <c r="H1416" s="165"/>
      <c r="I1416" s="166"/>
      <c r="J1416" s="165"/>
      <c r="K1416" s="166"/>
      <c r="Q1416" s="167">
        <v>1</v>
      </c>
    </row>
    <row r="1417" spans="1:82">
      <c r="A1417" s="168">
        <v>185</v>
      </c>
      <c r="B1417" s="169" t="s">
        <v>1424</v>
      </c>
      <c r="C1417" s="170" t="s">
        <v>1425</v>
      </c>
      <c r="D1417" s="171" t="s">
        <v>106</v>
      </c>
      <c r="E1417" s="172">
        <v>1345.8244999999999</v>
      </c>
      <c r="F1417" s="207"/>
      <c r="G1417" s="173">
        <f>E1417*F1417</f>
        <v>0</v>
      </c>
      <c r="H1417" s="174">
        <v>0</v>
      </c>
      <c r="I1417" s="174">
        <f>E1417*H1417</f>
        <v>0</v>
      </c>
      <c r="J1417" s="174">
        <v>0</v>
      </c>
      <c r="K1417" s="174">
        <f>E1417*J1417</f>
        <v>0</v>
      </c>
      <c r="Q1417" s="167">
        <v>2</v>
      </c>
      <c r="AA1417" s="144">
        <v>1</v>
      </c>
      <c r="AB1417" s="144">
        <v>7</v>
      </c>
      <c r="AC1417" s="144">
        <v>7</v>
      </c>
      <c r="BB1417" s="144">
        <v>2</v>
      </c>
      <c r="BC1417" s="144">
        <f>IF(BB1417=1,G1417,0)</f>
        <v>0</v>
      </c>
      <c r="BD1417" s="144">
        <f>IF(BB1417=2,G1417,0)</f>
        <v>0</v>
      </c>
      <c r="BE1417" s="144">
        <f>IF(BB1417=3,G1417,0)</f>
        <v>0</v>
      </c>
      <c r="BF1417" s="144">
        <f>IF(BB1417=4,G1417,0)</f>
        <v>0</v>
      </c>
      <c r="BG1417" s="144">
        <f>IF(BB1417=5,G1417,0)</f>
        <v>0</v>
      </c>
      <c r="CA1417" s="144">
        <v>1</v>
      </c>
      <c r="CB1417" s="144">
        <v>7</v>
      </c>
      <c r="CC1417" s="167"/>
      <c r="CD1417" s="167"/>
    </row>
    <row r="1418" spans="1:82">
      <c r="A1418" s="175"/>
      <c r="B1418" s="176"/>
      <c r="C1418" s="228" t="s">
        <v>1426</v>
      </c>
      <c r="D1418" s="229"/>
      <c r="E1418" s="178">
        <v>1345.8244999999999</v>
      </c>
      <c r="F1418" s="179"/>
      <c r="G1418" s="180"/>
      <c r="H1418" s="181"/>
      <c r="I1418" s="182"/>
      <c r="J1418" s="181"/>
      <c r="K1418" s="182"/>
      <c r="M1418" s="203">
        <v>13458245</v>
      </c>
      <c r="O1418" s="177"/>
      <c r="Q1418" s="167"/>
    </row>
    <row r="1419" spans="1:82">
      <c r="A1419" s="168">
        <v>186</v>
      </c>
      <c r="B1419" s="169" t="s">
        <v>1427</v>
      </c>
      <c r="C1419" s="170" t="s">
        <v>1428</v>
      </c>
      <c r="D1419" s="171" t="s">
        <v>106</v>
      </c>
      <c r="E1419" s="172">
        <v>1345.8244999999999</v>
      </c>
      <c r="F1419" s="207"/>
      <c r="G1419" s="173">
        <f>E1419*F1419</f>
        <v>0</v>
      </c>
      <c r="H1419" s="174">
        <v>1.6000000000000001E-4</v>
      </c>
      <c r="I1419" s="174">
        <f>E1419*H1419</f>
        <v>0.21533192000000001</v>
      </c>
      <c r="J1419" s="174">
        <v>0</v>
      </c>
      <c r="K1419" s="174">
        <f>E1419*J1419</f>
        <v>0</v>
      </c>
      <c r="Q1419" s="167">
        <v>2</v>
      </c>
      <c r="AA1419" s="144">
        <v>1</v>
      </c>
      <c r="AB1419" s="144">
        <v>7</v>
      </c>
      <c r="AC1419" s="144">
        <v>7</v>
      </c>
      <c r="BB1419" s="144">
        <v>2</v>
      </c>
      <c r="BC1419" s="144">
        <f>IF(BB1419=1,G1419,0)</f>
        <v>0</v>
      </c>
      <c r="BD1419" s="144">
        <f>IF(BB1419=2,G1419,0)</f>
        <v>0</v>
      </c>
      <c r="BE1419" s="144">
        <f>IF(BB1419=3,G1419,0)</f>
        <v>0</v>
      </c>
      <c r="BF1419" s="144">
        <f>IF(BB1419=4,G1419,0)</f>
        <v>0</v>
      </c>
      <c r="BG1419" s="144">
        <f>IF(BB1419=5,G1419,0)</f>
        <v>0</v>
      </c>
      <c r="CA1419" s="144">
        <v>1</v>
      </c>
      <c r="CB1419" s="144">
        <v>7</v>
      </c>
      <c r="CC1419" s="167"/>
      <c r="CD1419" s="167"/>
    </row>
    <row r="1420" spans="1:82">
      <c r="A1420" s="175"/>
      <c r="B1420" s="176"/>
      <c r="C1420" s="228" t="s">
        <v>360</v>
      </c>
      <c r="D1420" s="229"/>
      <c r="E1420" s="178">
        <v>0</v>
      </c>
      <c r="F1420" s="179"/>
      <c r="G1420" s="180"/>
      <c r="H1420" s="181"/>
      <c r="I1420" s="182"/>
      <c r="J1420" s="181"/>
      <c r="K1420" s="182"/>
      <c r="M1420" s="177" t="s">
        <v>360</v>
      </c>
      <c r="O1420" s="177"/>
      <c r="Q1420" s="167"/>
    </row>
    <row r="1421" spans="1:82">
      <c r="A1421" s="175"/>
      <c r="B1421" s="176"/>
      <c r="C1421" s="228" t="s">
        <v>361</v>
      </c>
      <c r="D1421" s="229"/>
      <c r="E1421" s="178">
        <v>0</v>
      </c>
      <c r="F1421" s="179"/>
      <c r="G1421" s="180"/>
      <c r="H1421" s="181"/>
      <c r="I1421" s="182"/>
      <c r="J1421" s="181"/>
      <c r="K1421" s="182"/>
      <c r="M1421" s="177" t="s">
        <v>361</v>
      </c>
      <c r="O1421" s="177"/>
      <c r="Q1421" s="167"/>
    </row>
    <row r="1422" spans="1:82">
      <c r="A1422" s="175"/>
      <c r="B1422" s="176"/>
      <c r="C1422" s="228" t="s">
        <v>362</v>
      </c>
      <c r="D1422" s="229"/>
      <c r="E1422" s="178">
        <v>0</v>
      </c>
      <c r="F1422" s="179"/>
      <c r="G1422" s="180"/>
      <c r="H1422" s="181"/>
      <c r="I1422" s="182"/>
      <c r="J1422" s="181"/>
      <c r="K1422" s="182"/>
      <c r="M1422" s="177" t="s">
        <v>362</v>
      </c>
      <c r="O1422" s="177"/>
      <c r="Q1422" s="167"/>
    </row>
    <row r="1423" spans="1:82">
      <c r="A1423" s="175"/>
      <c r="B1423" s="176"/>
      <c r="C1423" s="228" t="s">
        <v>363</v>
      </c>
      <c r="D1423" s="229"/>
      <c r="E1423" s="178">
        <v>3.08</v>
      </c>
      <c r="F1423" s="179"/>
      <c r="G1423" s="180"/>
      <c r="H1423" s="181"/>
      <c r="I1423" s="182"/>
      <c r="J1423" s="181"/>
      <c r="K1423" s="182"/>
      <c r="M1423" s="177" t="s">
        <v>363</v>
      </c>
      <c r="O1423" s="177"/>
      <c r="Q1423" s="167"/>
    </row>
    <row r="1424" spans="1:82">
      <c r="A1424" s="175"/>
      <c r="B1424" s="176"/>
      <c r="C1424" s="228" t="s">
        <v>364</v>
      </c>
      <c r="D1424" s="229"/>
      <c r="E1424" s="178">
        <v>1.29</v>
      </c>
      <c r="F1424" s="179"/>
      <c r="G1424" s="180"/>
      <c r="H1424" s="181"/>
      <c r="I1424" s="182"/>
      <c r="J1424" s="181"/>
      <c r="K1424" s="182"/>
      <c r="M1424" s="177" t="s">
        <v>364</v>
      </c>
      <c r="O1424" s="177"/>
      <c r="Q1424" s="167"/>
    </row>
    <row r="1425" spans="1:17">
      <c r="A1425" s="175"/>
      <c r="B1425" s="176"/>
      <c r="C1425" s="228" t="s">
        <v>365</v>
      </c>
      <c r="D1425" s="229"/>
      <c r="E1425" s="178">
        <v>2.8439999999999999</v>
      </c>
      <c r="F1425" s="179"/>
      <c r="G1425" s="180"/>
      <c r="H1425" s="181"/>
      <c r="I1425" s="182"/>
      <c r="J1425" s="181"/>
      <c r="K1425" s="182"/>
      <c r="M1425" s="177" t="s">
        <v>365</v>
      </c>
      <c r="O1425" s="177"/>
      <c r="Q1425" s="167"/>
    </row>
    <row r="1426" spans="1:17">
      <c r="A1426" s="175"/>
      <c r="B1426" s="176"/>
      <c r="C1426" s="228" t="s">
        <v>366</v>
      </c>
      <c r="D1426" s="229"/>
      <c r="E1426" s="178">
        <v>2.7</v>
      </c>
      <c r="F1426" s="179"/>
      <c r="G1426" s="180"/>
      <c r="H1426" s="181"/>
      <c r="I1426" s="182"/>
      <c r="J1426" s="181"/>
      <c r="K1426" s="182"/>
      <c r="M1426" s="177" t="s">
        <v>366</v>
      </c>
      <c r="O1426" s="177"/>
      <c r="Q1426" s="167"/>
    </row>
    <row r="1427" spans="1:17">
      <c r="A1427" s="175"/>
      <c r="B1427" s="176"/>
      <c r="C1427" s="228" t="s">
        <v>367</v>
      </c>
      <c r="D1427" s="229"/>
      <c r="E1427" s="178">
        <v>0.3</v>
      </c>
      <c r="F1427" s="179"/>
      <c r="G1427" s="180"/>
      <c r="H1427" s="181"/>
      <c r="I1427" s="182"/>
      <c r="J1427" s="181"/>
      <c r="K1427" s="182"/>
      <c r="M1427" s="177" t="s">
        <v>367</v>
      </c>
      <c r="O1427" s="177"/>
      <c r="Q1427" s="167"/>
    </row>
    <row r="1428" spans="1:17">
      <c r="A1428" s="175"/>
      <c r="B1428" s="176"/>
      <c r="C1428" s="228" t="s">
        <v>368</v>
      </c>
      <c r="D1428" s="229"/>
      <c r="E1428" s="178">
        <v>6.72</v>
      </c>
      <c r="F1428" s="179"/>
      <c r="G1428" s="180"/>
      <c r="H1428" s="181"/>
      <c r="I1428" s="182"/>
      <c r="J1428" s="181"/>
      <c r="K1428" s="182"/>
      <c r="M1428" s="177" t="s">
        <v>368</v>
      </c>
      <c r="O1428" s="177"/>
      <c r="Q1428" s="167"/>
    </row>
    <row r="1429" spans="1:17">
      <c r="A1429" s="175"/>
      <c r="B1429" s="176"/>
      <c r="C1429" s="228" t="s">
        <v>369</v>
      </c>
      <c r="D1429" s="229"/>
      <c r="E1429" s="178">
        <v>3.0209999999999999</v>
      </c>
      <c r="F1429" s="179"/>
      <c r="G1429" s="180"/>
      <c r="H1429" s="181"/>
      <c r="I1429" s="182"/>
      <c r="J1429" s="181"/>
      <c r="K1429" s="182"/>
      <c r="M1429" s="177" t="s">
        <v>369</v>
      </c>
      <c r="O1429" s="177"/>
      <c r="Q1429" s="167"/>
    </row>
    <row r="1430" spans="1:17">
      <c r="A1430" s="175"/>
      <c r="B1430" s="176"/>
      <c r="C1430" s="228" t="s">
        <v>370</v>
      </c>
      <c r="D1430" s="229"/>
      <c r="E1430" s="178">
        <v>0</v>
      </c>
      <c r="F1430" s="179"/>
      <c r="G1430" s="180"/>
      <c r="H1430" s="181"/>
      <c r="I1430" s="182"/>
      <c r="J1430" s="181"/>
      <c r="K1430" s="182"/>
      <c r="M1430" s="177" t="s">
        <v>370</v>
      </c>
      <c r="O1430" s="177"/>
      <c r="Q1430" s="167"/>
    </row>
    <row r="1431" spans="1:17">
      <c r="A1431" s="175"/>
      <c r="B1431" s="176"/>
      <c r="C1431" s="228" t="s">
        <v>371</v>
      </c>
      <c r="D1431" s="229"/>
      <c r="E1431" s="178">
        <v>3.0724999999999998</v>
      </c>
      <c r="F1431" s="179"/>
      <c r="G1431" s="180"/>
      <c r="H1431" s="181"/>
      <c r="I1431" s="182"/>
      <c r="J1431" s="181"/>
      <c r="K1431" s="182"/>
      <c r="M1431" s="177" t="s">
        <v>371</v>
      </c>
      <c r="O1431" s="177"/>
      <c r="Q1431" s="167"/>
    </row>
    <row r="1432" spans="1:17">
      <c r="A1432" s="175"/>
      <c r="B1432" s="176"/>
      <c r="C1432" s="228" t="s">
        <v>372</v>
      </c>
      <c r="D1432" s="229"/>
      <c r="E1432" s="178">
        <v>1.2749999999999999</v>
      </c>
      <c r="F1432" s="179"/>
      <c r="G1432" s="180"/>
      <c r="H1432" s="181"/>
      <c r="I1432" s="182"/>
      <c r="J1432" s="181"/>
      <c r="K1432" s="182"/>
      <c r="M1432" s="177" t="s">
        <v>372</v>
      </c>
      <c r="O1432" s="177"/>
      <c r="Q1432" s="167"/>
    </row>
    <row r="1433" spans="1:17">
      <c r="A1433" s="175"/>
      <c r="B1433" s="176"/>
      <c r="C1433" s="228" t="s">
        <v>373</v>
      </c>
      <c r="D1433" s="229"/>
      <c r="E1433" s="178">
        <v>2.8290000000000002</v>
      </c>
      <c r="F1433" s="179"/>
      <c r="G1433" s="180"/>
      <c r="H1433" s="181"/>
      <c r="I1433" s="182"/>
      <c r="J1433" s="181"/>
      <c r="K1433" s="182"/>
      <c r="M1433" s="177" t="s">
        <v>373</v>
      </c>
      <c r="O1433" s="177"/>
      <c r="Q1433" s="167"/>
    </row>
    <row r="1434" spans="1:17">
      <c r="A1434" s="175"/>
      <c r="B1434" s="176"/>
      <c r="C1434" s="228" t="s">
        <v>374</v>
      </c>
      <c r="D1434" s="229"/>
      <c r="E1434" s="178">
        <v>2.5499999999999998</v>
      </c>
      <c r="F1434" s="179"/>
      <c r="G1434" s="180"/>
      <c r="H1434" s="181"/>
      <c r="I1434" s="182"/>
      <c r="J1434" s="181"/>
      <c r="K1434" s="182"/>
      <c r="M1434" s="177" t="s">
        <v>374</v>
      </c>
      <c r="O1434" s="177"/>
      <c r="Q1434" s="167"/>
    </row>
    <row r="1435" spans="1:17">
      <c r="A1435" s="175"/>
      <c r="B1435" s="176"/>
      <c r="C1435" s="228" t="s">
        <v>375</v>
      </c>
      <c r="D1435" s="229"/>
      <c r="E1435" s="178">
        <v>7.02</v>
      </c>
      <c r="F1435" s="179"/>
      <c r="G1435" s="180"/>
      <c r="H1435" s="181"/>
      <c r="I1435" s="182"/>
      <c r="J1435" s="181"/>
      <c r="K1435" s="182"/>
      <c r="M1435" s="177" t="s">
        <v>375</v>
      </c>
      <c r="O1435" s="177"/>
      <c r="Q1435" s="167"/>
    </row>
    <row r="1436" spans="1:17">
      <c r="A1436" s="175"/>
      <c r="B1436" s="176"/>
      <c r="C1436" s="228" t="s">
        <v>376</v>
      </c>
      <c r="D1436" s="229"/>
      <c r="E1436" s="178">
        <v>3.0209999999999999</v>
      </c>
      <c r="F1436" s="179"/>
      <c r="G1436" s="180"/>
      <c r="H1436" s="181"/>
      <c r="I1436" s="182"/>
      <c r="J1436" s="181"/>
      <c r="K1436" s="182"/>
      <c r="M1436" s="177" t="s">
        <v>376</v>
      </c>
      <c r="O1436" s="177"/>
      <c r="Q1436" s="167"/>
    </row>
    <row r="1437" spans="1:17">
      <c r="A1437" s="175"/>
      <c r="B1437" s="176"/>
      <c r="C1437" s="228" t="s">
        <v>377</v>
      </c>
      <c r="D1437" s="229"/>
      <c r="E1437" s="178">
        <v>0</v>
      </c>
      <c r="F1437" s="179"/>
      <c r="G1437" s="180"/>
      <c r="H1437" s="181"/>
      <c r="I1437" s="182"/>
      <c r="J1437" s="181"/>
      <c r="K1437" s="182"/>
      <c r="M1437" s="177" t="s">
        <v>377</v>
      </c>
      <c r="O1437" s="177"/>
      <c r="Q1437" s="167"/>
    </row>
    <row r="1438" spans="1:17">
      <c r="A1438" s="175"/>
      <c r="B1438" s="176"/>
      <c r="C1438" s="228" t="s">
        <v>378</v>
      </c>
      <c r="D1438" s="229"/>
      <c r="E1438" s="178">
        <v>3.08</v>
      </c>
      <c r="F1438" s="179"/>
      <c r="G1438" s="180"/>
      <c r="H1438" s="181"/>
      <c r="I1438" s="182"/>
      <c r="J1438" s="181"/>
      <c r="K1438" s="182"/>
      <c r="M1438" s="177" t="s">
        <v>378</v>
      </c>
      <c r="O1438" s="177"/>
      <c r="Q1438" s="167"/>
    </row>
    <row r="1439" spans="1:17">
      <c r="A1439" s="175"/>
      <c r="B1439" s="176"/>
      <c r="C1439" s="228" t="s">
        <v>379</v>
      </c>
      <c r="D1439" s="229"/>
      <c r="E1439" s="178">
        <v>2.8290000000000002</v>
      </c>
      <c r="F1439" s="179"/>
      <c r="G1439" s="180"/>
      <c r="H1439" s="181"/>
      <c r="I1439" s="182"/>
      <c r="J1439" s="181"/>
      <c r="K1439" s="182"/>
      <c r="M1439" s="177" t="s">
        <v>379</v>
      </c>
      <c r="O1439" s="177"/>
      <c r="Q1439" s="167"/>
    </row>
    <row r="1440" spans="1:17">
      <c r="A1440" s="175"/>
      <c r="B1440" s="176"/>
      <c r="C1440" s="228" t="s">
        <v>374</v>
      </c>
      <c r="D1440" s="229"/>
      <c r="E1440" s="178">
        <v>2.5499999999999998</v>
      </c>
      <c r="F1440" s="179"/>
      <c r="G1440" s="180"/>
      <c r="H1440" s="181"/>
      <c r="I1440" s="182"/>
      <c r="J1440" s="181"/>
      <c r="K1440" s="182"/>
      <c r="M1440" s="177" t="s">
        <v>374</v>
      </c>
      <c r="O1440" s="177"/>
      <c r="Q1440" s="167"/>
    </row>
    <row r="1441" spans="1:17">
      <c r="A1441" s="175"/>
      <c r="B1441" s="176"/>
      <c r="C1441" s="228" t="s">
        <v>380</v>
      </c>
      <c r="D1441" s="229"/>
      <c r="E1441" s="178">
        <v>6.78</v>
      </c>
      <c r="F1441" s="179"/>
      <c r="G1441" s="180"/>
      <c r="H1441" s="181"/>
      <c r="I1441" s="182"/>
      <c r="J1441" s="181"/>
      <c r="K1441" s="182"/>
      <c r="M1441" s="177" t="s">
        <v>380</v>
      </c>
      <c r="O1441" s="177"/>
      <c r="Q1441" s="167"/>
    </row>
    <row r="1442" spans="1:17">
      <c r="A1442" s="175"/>
      <c r="B1442" s="176"/>
      <c r="C1442" s="228" t="s">
        <v>381</v>
      </c>
      <c r="D1442" s="229"/>
      <c r="E1442" s="178">
        <v>2.871</v>
      </c>
      <c r="F1442" s="179"/>
      <c r="G1442" s="180"/>
      <c r="H1442" s="181"/>
      <c r="I1442" s="182"/>
      <c r="J1442" s="181"/>
      <c r="K1442" s="182"/>
      <c r="M1442" s="177" t="s">
        <v>381</v>
      </c>
      <c r="O1442" s="177"/>
      <c r="Q1442" s="167"/>
    </row>
    <row r="1443" spans="1:17">
      <c r="A1443" s="175"/>
      <c r="B1443" s="176"/>
      <c r="C1443" s="228" t="s">
        <v>382</v>
      </c>
      <c r="D1443" s="229"/>
      <c r="E1443" s="178">
        <v>0</v>
      </c>
      <c r="F1443" s="179"/>
      <c r="G1443" s="180"/>
      <c r="H1443" s="181"/>
      <c r="I1443" s="182"/>
      <c r="J1443" s="181"/>
      <c r="K1443" s="182"/>
      <c r="M1443" s="177" t="s">
        <v>382</v>
      </c>
      <c r="O1443" s="177"/>
      <c r="Q1443" s="167"/>
    </row>
    <row r="1444" spans="1:17">
      <c r="A1444" s="175"/>
      <c r="B1444" s="176"/>
      <c r="C1444" s="228" t="s">
        <v>383</v>
      </c>
      <c r="D1444" s="229"/>
      <c r="E1444" s="178">
        <v>4.6875</v>
      </c>
      <c r="F1444" s="179"/>
      <c r="G1444" s="180"/>
      <c r="H1444" s="181"/>
      <c r="I1444" s="182"/>
      <c r="J1444" s="181"/>
      <c r="K1444" s="182"/>
      <c r="M1444" s="177" t="s">
        <v>383</v>
      </c>
      <c r="O1444" s="177"/>
      <c r="Q1444" s="167"/>
    </row>
    <row r="1445" spans="1:17">
      <c r="A1445" s="175"/>
      <c r="B1445" s="176"/>
      <c r="C1445" s="228" t="s">
        <v>384</v>
      </c>
      <c r="D1445" s="229"/>
      <c r="E1445" s="178">
        <v>0.1925</v>
      </c>
      <c r="F1445" s="179"/>
      <c r="G1445" s="180"/>
      <c r="H1445" s="181"/>
      <c r="I1445" s="182"/>
      <c r="J1445" s="181"/>
      <c r="K1445" s="182"/>
      <c r="M1445" s="177" t="s">
        <v>384</v>
      </c>
      <c r="O1445" s="177"/>
      <c r="Q1445" s="167"/>
    </row>
    <row r="1446" spans="1:17">
      <c r="A1446" s="175"/>
      <c r="B1446" s="176"/>
      <c r="C1446" s="228" t="s">
        <v>385</v>
      </c>
      <c r="D1446" s="229"/>
      <c r="E1446" s="178">
        <v>2.94</v>
      </c>
      <c r="F1446" s="179"/>
      <c r="G1446" s="180"/>
      <c r="H1446" s="181"/>
      <c r="I1446" s="182"/>
      <c r="J1446" s="181"/>
      <c r="K1446" s="182"/>
      <c r="M1446" s="177" t="s">
        <v>385</v>
      </c>
      <c r="O1446" s="177"/>
      <c r="Q1446" s="167"/>
    </row>
    <row r="1447" spans="1:17">
      <c r="A1447" s="175"/>
      <c r="B1447" s="176"/>
      <c r="C1447" s="228" t="s">
        <v>386</v>
      </c>
      <c r="D1447" s="229"/>
      <c r="E1447" s="178">
        <v>2.5499999999999998</v>
      </c>
      <c r="F1447" s="179"/>
      <c r="G1447" s="180"/>
      <c r="H1447" s="181"/>
      <c r="I1447" s="182"/>
      <c r="J1447" s="181"/>
      <c r="K1447" s="182"/>
      <c r="M1447" s="177" t="s">
        <v>386</v>
      </c>
      <c r="O1447" s="177"/>
      <c r="Q1447" s="167"/>
    </row>
    <row r="1448" spans="1:17">
      <c r="A1448" s="175"/>
      <c r="B1448" s="176"/>
      <c r="C1448" s="228" t="s">
        <v>387</v>
      </c>
      <c r="D1448" s="229"/>
      <c r="E1448" s="178">
        <v>7.02</v>
      </c>
      <c r="F1448" s="179"/>
      <c r="G1448" s="180"/>
      <c r="H1448" s="181"/>
      <c r="I1448" s="182"/>
      <c r="J1448" s="181"/>
      <c r="K1448" s="182"/>
      <c r="M1448" s="177" t="s">
        <v>387</v>
      </c>
      <c r="O1448" s="177"/>
      <c r="Q1448" s="167"/>
    </row>
    <row r="1449" spans="1:17">
      <c r="A1449" s="175"/>
      <c r="B1449" s="176"/>
      <c r="C1449" s="228" t="s">
        <v>388</v>
      </c>
      <c r="D1449" s="229"/>
      <c r="E1449" s="178">
        <v>3.0209999999999999</v>
      </c>
      <c r="F1449" s="179"/>
      <c r="G1449" s="180"/>
      <c r="H1449" s="181"/>
      <c r="I1449" s="182"/>
      <c r="J1449" s="181"/>
      <c r="K1449" s="182"/>
      <c r="M1449" s="177" t="s">
        <v>388</v>
      </c>
      <c r="O1449" s="177"/>
      <c r="Q1449" s="167"/>
    </row>
    <row r="1450" spans="1:17">
      <c r="A1450" s="175"/>
      <c r="B1450" s="176"/>
      <c r="C1450" s="228" t="s">
        <v>389</v>
      </c>
      <c r="D1450" s="229"/>
      <c r="E1450" s="178">
        <v>0</v>
      </c>
      <c r="F1450" s="179"/>
      <c r="G1450" s="180"/>
      <c r="H1450" s="181"/>
      <c r="I1450" s="182"/>
      <c r="J1450" s="181"/>
      <c r="K1450" s="182"/>
      <c r="M1450" s="177">
        <v>0</v>
      </c>
      <c r="O1450" s="177"/>
      <c r="Q1450" s="167"/>
    </row>
    <row r="1451" spans="1:17">
      <c r="A1451" s="175"/>
      <c r="B1451" s="176"/>
      <c r="C1451" s="228" t="s">
        <v>390</v>
      </c>
      <c r="D1451" s="229"/>
      <c r="E1451" s="178">
        <v>8.016</v>
      </c>
      <c r="F1451" s="179"/>
      <c r="G1451" s="180"/>
      <c r="H1451" s="181"/>
      <c r="I1451" s="182"/>
      <c r="J1451" s="181"/>
      <c r="K1451" s="182"/>
      <c r="M1451" s="177" t="s">
        <v>390</v>
      </c>
      <c r="O1451" s="177"/>
      <c r="Q1451" s="167"/>
    </row>
    <row r="1452" spans="1:17">
      <c r="A1452" s="175"/>
      <c r="B1452" s="176"/>
      <c r="C1452" s="228" t="s">
        <v>391</v>
      </c>
      <c r="D1452" s="229"/>
      <c r="E1452" s="178">
        <v>9.8925000000000001</v>
      </c>
      <c r="F1452" s="179"/>
      <c r="G1452" s="180"/>
      <c r="H1452" s="181"/>
      <c r="I1452" s="182"/>
      <c r="J1452" s="181"/>
      <c r="K1452" s="182"/>
      <c r="M1452" s="177" t="s">
        <v>391</v>
      </c>
      <c r="O1452" s="177"/>
      <c r="Q1452" s="167"/>
    </row>
    <row r="1453" spans="1:17">
      <c r="A1453" s="175"/>
      <c r="B1453" s="176"/>
      <c r="C1453" s="228" t="s">
        <v>392</v>
      </c>
      <c r="D1453" s="229"/>
      <c r="E1453" s="178">
        <v>7.26</v>
      </c>
      <c r="F1453" s="179"/>
      <c r="G1453" s="180"/>
      <c r="H1453" s="181"/>
      <c r="I1453" s="182"/>
      <c r="J1453" s="181"/>
      <c r="K1453" s="182"/>
      <c r="M1453" s="177" t="s">
        <v>392</v>
      </c>
      <c r="O1453" s="177"/>
      <c r="Q1453" s="167"/>
    </row>
    <row r="1454" spans="1:17">
      <c r="A1454" s="175"/>
      <c r="B1454" s="176"/>
      <c r="C1454" s="228" t="s">
        <v>393</v>
      </c>
      <c r="D1454" s="229"/>
      <c r="E1454" s="178">
        <v>1.425</v>
      </c>
      <c r="F1454" s="179"/>
      <c r="G1454" s="180"/>
      <c r="H1454" s="181"/>
      <c r="I1454" s="182"/>
      <c r="J1454" s="181"/>
      <c r="K1454" s="182"/>
      <c r="M1454" s="177" t="s">
        <v>393</v>
      </c>
      <c r="O1454" s="177"/>
      <c r="Q1454" s="167"/>
    </row>
    <row r="1455" spans="1:17">
      <c r="A1455" s="175"/>
      <c r="B1455" s="176"/>
      <c r="C1455" s="228" t="s">
        <v>394</v>
      </c>
      <c r="D1455" s="229"/>
      <c r="E1455" s="178">
        <v>2.133</v>
      </c>
      <c r="F1455" s="179"/>
      <c r="G1455" s="180"/>
      <c r="H1455" s="181"/>
      <c r="I1455" s="182"/>
      <c r="J1455" s="181"/>
      <c r="K1455" s="182"/>
      <c r="M1455" s="177" t="s">
        <v>394</v>
      </c>
      <c r="O1455" s="177"/>
      <c r="Q1455" s="167"/>
    </row>
    <row r="1456" spans="1:17">
      <c r="A1456" s="175"/>
      <c r="B1456" s="176"/>
      <c r="C1456" s="228" t="s">
        <v>395</v>
      </c>
      <c r="D1456" s="229"/>
      <c r="E1456" s="178">
        <v>0</v>
      </c>
      <c r="F1456" s="179"/>
      <c r="G1456" s="180"/>
      <c r="H1456" s="181"/>
      <c r="I1456" s="182"/>
      <c r="J1456" s="181"/>
      <c r="K1456" s="182"/>
      <c r="M1456" s="177" t="s">
        <v>395</v>
      </c>
      <c r="O1456" s="177"/>
      <c r="Q1456" s="167"/>
    </row>
    <row r="1457" spans="1:17">
      <c r="A1457" s="175"/>
      <c r="B1457" s="176"/>
      <c r="C1457" s="228" t="s">
        <v>396</v>
      </c>
      <c r="D1457" s="229"/>
      <c r="E1457" s="178">
        <v>4.28</v>
      </c>
      <c r="F1457" s="179"/>
      <c r="G1457" s="180"/>
      <c r="H1457" s="181"/>
      <c r="I1457" s="182"/>
      <c r="J1457" s="181"/>
      <c r="K1457" s="182"/>
      <c r="M1457" s="177" t="s">
        <v>396</v>
      </c>
      <c r="O1457" s="177"/>
      <c r="Q1457" s="167"/>
    </row>
    <row r="1458" spans="1:17">
      <c r="A1458" s="175"/>
      <c r="B1458" s="176"/>
      <c r="C1458" s="228" t="s">
        <v>397</v>
      </c>
      <c r="D1458" s="229"/>
      <c r="E1458" s="178">
        <v>1.1124000000000001</v>
      </c>
      <c r="F1458" s="179"/>
      <c r="G1458" s="180"/>
      <c r="H1458" s="181"/>
      <c r="I1458" s="182"/>
      <c r="J1458" s="181"/>
      <c r="K1458" s="182"/>
      <c r="M1458" s="177" t="s">
        <v>397</v>
      </c>
      <c r="O1458" s="177"/>
      <c r="Q1458" s="167"/>
    </row>
    <row r="1459" spans="1:17">
      <c r="A1459" s="175"/>
      <c r="B1459" s="176"/>
      <c r="C1459" s="228" t="s">
        <v>398</v>
      </c>
      <c r="D1459" s="229"/>
      <c r="E1459" s="178">
        <v>0.9</v>
      </c>
      <c r="F1459" s="179"/>
      <c r="G1459" s="180"/>
      <c r="H1459" s="181"/>
      <c r="I1459" s="182"/>
      <c r="J1459" s="181"/>
      <c r="K1459" s="182"/>
      <c r="M1459" s="177" t="s">
        <v>398</v>
      </c>
      <c r="O1459" s="177"/>
      <c r="Q1459" s="167"/>
    </row>
    <row r="1460" spans="1:17">
      <c r="A1460" s="175"/>
      <c r="B1460" s="176"/>
      <c r="C1460" s="228" t="s">
        <v>386</v>
      </c>
      <c r="D1460" s="229"/>
      <c r="E1460" s="178">
        <v>2.5499999999999998</v>
      </c>
      <c r="F1460" s="179"/>
      <c r="G1460" s="180"/>
      <c r="H1460" s="181"/>
      <c r="I1460" s="182"/>
      <c r="J1460" s="181"/>
      <c r="K1460" s="182"/>
      <c r="M1460" s="177" t="s">
        <v>386</v>
      </c>
      <c r="O1460" s="177"/>
      <c r="Q1460" s="167"/>
    </row>
    <row r="1461" spans="1:17">
      <c r="A1461" s="175"/>
      <c r="B1461" s="176"/>
      <c r="C1461" s="228" t="s">
        <v>399</v>
      </c>
      <c r="D1461" s="229"/>
      <c r="E1461" s="178">
        <v>6.78</v>
      </c>
      <c r="F1461" s="179"/>
      <c r="G1461" s="180"/>
      <c r="H1461" s="181"/>
      <c r="I1461" s="182"/>
      <c r="J1461" s="181"/>
      <c r="K1461" s="182"/>
      <c r="M1461" s="177" t="s">
        <v>399</v>
      </c>
      <c r="O1461" s="177"/>
      <c r="Q1461" s="167"/>
    </row>
    <row r="1462" spans="1:17">
      <c r="A1462" s="175"/>
      <c r="B1462" s="176"/>
      <c r="C1462" s="228" t="s">
        <v>400</v>
      </c>
      <c r="D1462" s="229"/>
      <c r="E1462" s="178">
        <v>2.871</v>
      </c>
      <c r="F1462" s="179"/>
      <c r="G1462" s="180"/>
      <c r="H1462" s="181"/>
      <c r="I1462" s="182"/>
      <c r="J1462" s="181"/>
      <c r="K1462" s="182"/>
      <c r="M1462" s="177" t="s">
        <v>400</v>
      </c>
      <c r="O1462" s="177"/>
      <c r="Q1462" s="167"/>
    </row>
    <row r="1463" spans="1:17">
      <c r="A1463" s="175"/>
      <c r="B1463" s="176"/>
      <c r="C1463" s="228" t="s">
        <v>401</v>
      </c>
      <c r="D1463" s="229"/>
      <c r="E1463" s="178">
        <v>0</v>
      </c>
      <c r="F1463" s="179"/>
      <c r="G1463" s="180"/>
      <c r="H1463" s="181"/>
      <c r="I1463" s="182"/>
      <c r="J1463" s="181"/>
      <c r="K1463" s="182"/>
      <c r="M1463" s="177" t="s">
        <v>401</v>
      </c>
      <c r="O1463" s="177"/>
      <c r="Q1463" s="167"/>
    </row>
    <row r="1464" spans="1:17">
      <c r="A1464" s="175"/>
      <c r="B1464" s="176"/>
      <c r="C1464" s="228" t="s">
        <v>402</v>
      </c>
      <c r="D1464" s="229"/>
      <c r="E1464" s="178">
        <v>4.4625000000000004</v>
      </c>
      <c r="F1464" s="179"/>
      <c r="G1464" s="180"/>
      <c r="H1464" s="181"/>
      <c r="I1464" s="182"/>
      <c r="J1464" s="181"/>
      <c r="K1464" s="182"/>
      <c r="M1464" s="177" t="s">
        <v>402</v>
      </c>
      <c r="O1464" s="177"/>
      <c r="Q1464" s="167"/>
    </row>
    <row r="1465" spans="1:17">
      <c r="A1465" s="175"/>
      <c r="B1465" s="176"/>
      <c r="C1465" s="228" t="s">
        <v>384</v>
      </c>
      <c r="D1465" s="229"/>
      <c r="E1465" s="178">
        <v>0.1925</v>
      </c>
      <c r="F1465" s="179"/>
      <c r="G1465" s="180"/>
      <c r="H1465" s="181"/>
      <c r="I1465" s="182"/>
      <c r="J1465" s="181"/>
      <c r="K1465" s="182"/>
      <c r="M1465" s="177" t="s">
        <v>384</v>
      </c>
      <c r="O1465" s="177"/>
      <c r="Q1465" s="167"/>
    </row>
    <row r="1466" spans="1:17">
      <c r="A1466" s="175"/>
      <c r="B1466" s="176"/>
      <c r="C1466" s="228" t="s">
        <v>403</v>
      </c>
      <c r="D1466" s="229"/>
      <c r="E1466" s="178">
        <v>2.2290000000000001</v>
      </c>
      <c r="F1466" s="179"/>
      <c r="G1466" s="180"/>
      <c r="H1466" s="181"/>
      <c r="I1466" s="182"/>
      <c r="J1466" s="181"/>
      <c r="K1466" s="182"/>
      <c r="M1466" s="177" t="s">
        <v>403</v>
      </c>
      <c r="O1466" s="177"/>
      <c r="Q1466" s="167"/>
    </row>
    <row r="1467" spans="1:17">
      <c r="A1467" s="175"/>
      <c r="B1467" s="176"/>
      <c r="C1467" s="228" t="s">
        <v>404</v>
      </c>
      <c r="D1467" s="229"/>
      <c r="E1467" s="178">
        <v>3.2</v>
      </c>
      <c r="F1467" s="179"/>
      <c r="G1467" s="180"/>
      <c r="H1467" s="181"/>
      <c r="I1467" s="182"/>
      <c r="J1467" s="181"/>
      <c r="K1467" s="182"/>
      <c r="M1467" s="177" t="s">
        <v>404</v>
      </c>
      <c r="O1467" s="177"/>
      <c r="Q1467" s="167"/>
    </row>
    <row r="1468" spans="1:17">
      <c r="A1468" s="175"/>
      <c r="B1468" s="176"/>
      <c r="C1468" s="228" t="s">
        <v>405</v>
      </c>
      <c r="D1468" s="229"/>
      <c r="E1468" s="178">
        <v>6.54</v>
      </c>
      <c r="F1468" s="179"/>
      <c r="G1468" s="180"/>
      <c r="H1468" s="181"/>
      <c r="I1468" s="182"/>
      <c r="J1468" s="181"/>
      <c r="K1468" s="182"/>
      <c r="M1468" s="177" t="s">
        <v>405</v>
      </c>
      <c r="O1468" s="177"/>
      <c r="Q1468" s="167"/>
    </row>
    <row r="1469" spans="1:17">
      <c r="A1469" s="175"/>
      <c r="B1469" s="176"/>
      <c r="C1469" s="228" t="s">
        <v>406</v>
      </c>
      <c r="D1469" s="229"/>
      <c r="E1469" s="178">
        <v>1.7250000000000001</v>
      </c>
      <c r="F1469" s="179"/>
      <c r="G1469" s="180"/>
      <c r="H1469" s="181"/>
      <c r="I1469" s="182"/>
      <c r="J1469" s="181"/>
      <c r="K1469" s="182"/>
      <c r="M1469" s="177" t="s">
        <v>406</v>
      </c>
      <c r="O1469" s="177"/>
      <c r="Q1469" s="167"/>
    </row>
    <row r="1470" spans="1:17">
      <c r="A1470" s="175"/>
      <c r="B1470" s="176"/>
      <c r="C1470" s="228" t="s">
        <v>407</v>
      </c>
      <c r="D1470" s="229"/>
      <c r="E1470" s="178">
        <v>1.1459999999999999</v>
      </c>
      <c r="F1470" s="179"/>
      <c r="G1470" s="180"/>
      <c r="H1470" s="181"/>
      <c r="I1470" s="182"/>
      <c r="J1470" s="181"/>
      <c r="K1470" s="182"/>
      <c r="M1470" s="177" t="s">
        <v>407</v>
      </c>
      <c r="O1470" s="177"/>
      <c r="Q1470" s="167"/>
    </row>
    <row r="1471" spans="1:17">
      <c r="A1471" s="175"/>
      <c r="B1471" s="176"/>
      <c r="C1471" s="228" t="s">
        <v>408</v>
      </c>
      <c r="D1471" s="229"/>
      <c r="E1471" s="178">
        <v>0</v>
      </c>
      <c r="F1471" s="179"/>
      <c r="G1471" s="180"/>
      <c r="H1471" s="181"/>
      <c r="I1471" s="182"/>
      <c r="J1471" s="181"/>
      <c r="K1471" s="182"/>
      <c r="M1471" s="177" t="s">
        <v>408</v>
      </c>
      <c r="O1471" s="177"/>
      <c r="Q1471" s="167"/>
    </row>
    <row r="1472" spans="1:17">
      <c r="A1472" s="175"/>
      <c r="B1472" s="176"/>
      <c r="C1472" s="228" t="s">
        <v>409</v>
      </c>
      <c r="D1472" s="229"/>
      <c r="E1472" s="178">
        <v>4.68</v>
      </c>
      <c r="F1472" s="179"/>
      <c r="G1472" s="180"/>
      <c r="H1472" s="181"/>
      <c r="I1472" s="182"/>
      <c r="J1472" s="181"/>
      <c r="K1472" s="182"/>
      <c r="M1472" s="177" t="s">
        <v>409</v>
      </c>
      <c r="O1472" s="177"/>
      <c r="Q1472" s="167"/>
    </row>
    <row r="1473" spans="1:17">
      <c r="A1473" s="175"/>
      <c r="B1473" s="176"/>
      <c r="C1473" s="228" t="s">
        <v>410</v>
      </c>
      <c r="D1473" s="229"/>
      <c r="E1473" s="178">
        <v>0.192</v>
      </c>
      <c r="F1473" s="179"/>
      <c r="G1473" s="180"/>
      <c r="H1473" s="181"/>
      <c r="I1473" s="182"/>
      <c r="J1473" s="181"/>
      <c r="K1473" s="182"/>
      <c r="M1473" s="177" t="s">
        <v>410</v>
      </c>
      <c r="O1473" s="177"/>
      <c r="Q1473" s="167"/>
    </row>
    <row r="1474" spans="1:17">
      <c r="A1474" s="175"/>
      <c r="B1474" s="176"/>
      <c r="C1474" s="228" t="s">
        <v>411</v>
      </c>
      <c r="D1474" s="229"/>
      <c r="E1474" s="178">
        <v>1.8540000000000001</v>
      </c>
      <c r="F1474" s="179"/>
      <c r="G1474" s="180"/>
      <c r="H1474" s="181"/>
      <c r="I1474" s="182"/>
      <c r="J1474" s="181"/>
      <c r="K1474" s="182"/>
      <c r="M1474" s="177" t="s">
        <v>411</v>
      </c>
      <c r="O1474" s="177"/>
      <c r="Q1474" s="167"/>
    </row>
    <row r="1475" spans="1:17">
      <c r="A1475" s="175"/>
      <c r="B1475" s="176"/>
      <c r="C1475" s="228" t="s">
        <v>412</v>
      </c>
      <c r="D1475" s="229"/>
      <c r="E1475" s="178">
        <v>3</v>
      </c>
      <c r="F1475" s="179"/>
      <c r="G1475" s="180"/>
      <c r="H1475" s="181"/>
      <c r="I1475" s="182"/>
      <c r="J1475" s="181"/>
      <c r="K1475" s="182"/>
      <c r="M1475" s="177" t="s">
        <v>412</v>
      </c>
      <c r="O1475" s="177"/>
      <c r="Q1475" s="167"/>
    </row>
    <row r="1476" spans="1:17">
      <c r="A1476" s="175"/>
      <c r="B1476" s="176"/>
      <c r="C1476" s="228" t="s">
        <v>405</v>
      </c>
      <c r="D1476" s="229"/>
      <c r="E1476" s="178">
        <v>6.54</v>
      </c>
      <c r="F1476" s="179"/>
      <c r="G1476" s="180"/>
      <c r="H1476" s="181"/>
      <c r="I1476" s="182"/>
      <c r="J1476" s="181"/>
      <c r="K1476" s="182"/>
      <c r="M1476" s="177" t="s">
        <v>405</v>
      </c>
      <c r="O1476" s="177"/>
      <c r="Q1476" s="167"/>
    </row>
    <row r="1477" spans="1:17">
      <c r="A1477" s="175"/>
      <c r="B1477" s="176"/>
      <c r="C1477" s="228" t="s">
        <v>413</v>
      </c>
      <c r="D1477" s="229"/>
      <c r="E1477" s="178">
        <v>1.875</v>
      </c>
      <c r="F1477" s="179"/>
      <c r="G1477" s="180"/>
      <c r="H1477" s="181"/>
      <c r="I1477" s="182"/>
      <c r="J1477" s="181"/>
      <c r="K1477" s="182"/>
      <c r="M1477" s="177" t="s">
        <v>413</v>
      </c>
      <c r="O1477" s="177"/>
      <c r="Q1477" s="167"/>
    </row>
    <row r="1478" spans="1:17">
      <c r="A1478" s="175"/>
      <c r="B1478" s="176"/>
      <c r="C1478" s="228" t="s">
        <v>407</v>
      </c>
      <c r="D1478" s="229"/>
      <c r="E1478" s="178">
        <v>1.1459999999999999</v>
      </c>
      <c r="F1478" s="179"/>
      <c r="G1478" s="180"/>
      <c r="H1478" s="181"/>
      <c r="I1478" s="182"/>
      <c r="J1478" s="181"/>
      <c r="K1478" s="182"/>
      <c r="M1478" s="177" t="s">
        <v>407</v>
      </c>
      <c r="O1478" s="177"/>
      <c r="Q1478" s="167"/>
    </row>
    <row r="1479" spans="1:17">
      <c r="A1479" s="175"/>
      <c r="B1479" s="176"/>
      <c r="C1479" s="228" t="s">
        <v>414</v>
      </c>
      <c r="D1479" s="229"/>
      <c r="E1479" s="178">
        <v>0</v>
      </c>
      <c r="F1479" s="179"/>
      <c r="G1479" s="180"/>
      <c r="H1479" s="181"/>
      <c r="I1479" s="182"/>
      <c r="J1479" s="181"/>
      <c r="K1479" s="182"/>
      <c r="M1479" s="177" t="s">
        <v>414</v>
      </c>
      <c r="O1479" s="177"/>
      <c r="Q1479" s="167"/>
    </row>
    <row r="1480" spans="1:17">
      <c r="A1480" s="175"/>
      <c r="B1480" s="176"/>
      <c r="C1480" s="228" t="s">
        <v>415</v>
      </c>
      <c r="D1480" s="229"/>
      <c r="E1480" s="178">
        <v>4.3875000000000002</v>
      </c>
      <c r="F1480" s="179"/>
      <c r="G1480" s="180"/>
      <c r="H1480" s="181"/>
      <c r="I1480" s="182"/>
      <c r="J1480" s="181"/>
      <c r="K1480" s="182"/>
      <c r="M1480" s="177" t="s">
        <v>415</v>
      </c>
      <c r="O1480" s="177"/>
      <c r="Q1480" s="167"/>
    </row>
    <row r="1481" spans="1:17">
      <c r="A1481" s="175"/>
      <c r="B1481" s="176"/>
      <c r="C1481" s="228" t="s">
        <v>384</v>
      </c>
      <c r="D1481" s="229"/>
      <c r="E1481" s="178">
        <v>0.1925</v>
      </c>
      <c r="F1481" s="179"/>
      <c r="G1481" s="180"/>
      <c r="H1481" s="181"/>
      <c r="I1481" s="182"/>
      <c r="J1481" s="181"/>
      <c r="K1481" s="182"/>
      <c r="M1481" s="177" t="s">
        <v>384</v>
      </c>
      <c r="O1481" s="177"/>
      <c r="Q1481" s="167"/>
    </row>
    <row r="1482" spans="1:17">
      <c r="A1482" s="175"/>
      <c r="B1482" s="176"/>
      <c r="C1482" s="228" t="s">
        <v>411</v>
      </c>
      <c r="D1482" s="229"/>
      <c r="E1482" s="178">
        <v>1.8540000000000001</v>
      </c>
      <c r="F1482" s="179"/>
      <c r="G1482" s="180"/>
      <c r="H1482" s="181"/>
      <c r="I1482" s="182"/>
      <c r="J1482" s="181"/>
      <c r="K1482" s="182"/>
      <c r="M1482" s="177" t="s">
        <v>411</v>
      </c>
      <c r="O1482" s="177"/>
      <c r="Q1482" s="167"/>
    </row>
    <row r="1483" spans="1:17">
      <c r="A1483" s="175"/>
      <c r="B1483" s="176"/>
      <c r="C1483" s="228" t="s">
        <v>416</v>
      </c>
      <c r="D1483" s="229"/>
      <c r="E1483" s="178">
        <v>3.3</v>
      </c>
      <c r="F1483" s="179"/>
      <c r="G1483" s="180"/>
      <c r="H1483" s="181"/>
      <c r="I1483" s="182"/>
      <c r="J1483" s="181"/>
      <c r="K1483" s="182"/>
      <c r="M1483" s="177" t="s">
        <v>416</v>
      </c>
      <c r="O1483" s="177"/>
      <c r="Q1483" s="167"/>
    </row>
    <row r="1484" spans="1:17">
      <c r="A1484" s="175"/>
      <c r="B1484" s="176"/>
      <c r="C1484" s="228" t="s">
        <v>417</v>
      </c>
      <c r="D1484" s="229"/>
      <c r="E1484" s="178">
        <v>6.54</v>
      </c>
      <c r="F1484" s="179"/>
      <c r="G1484" s="180"/>
      <c r="H1484" s="181"/>
      <c r="I1484" s="182"/>
      <c r="J1484" s="181"/>
      <c r="K1484" s="182"/>
      <c r="M1484" s="177" t="s">
        <v>417</v>
      </c>
      <c r="O1484" s="177"/>
      <c r="Q1484" s="167"/>
    </row>
    <row r="1485" spans="1:17">
      <c r="A1485" s="175"/>
      <c r="B1485" s="176"/>
      <c r="C1485" s="228" t="s">
        <v>418</v>
      </c>
      <c r="D1485" s="229"/>
      <c r="E1485" s="178">
        <v>0</v>
      </c>
      <c r="F1485" s="179"/>
      <c r="G1485" s="180"/>
      <c r="H1485" s="181"/>
      <c r="I1485" s="182"/>
      <c r="J1485" s="181"/>
      <c r="K1485" s="182"/>
      <c r="M1485" s="177" t="s">
        <v>418</v>
      </c>
      <c r="O1485" s="177"/>
      <c r="Q1485" s="167"/>
    </row>
    <row r="1486" spans="1:17">
      <c r="A1486" s="175"/>
      <c r="B1486" s="176"/>
      <c r="C1486" s="228" t="s">
        <v>419</v>
      </c>
      <c r="D1486" s="229"/>
      <c r="E1486" s="178">
        <v>1.875</v>
      </c>
      <c r="F1486" s="179"/>
      <c r="G1486" s="180"/>
      <c r="H1486" s="181"/>
      <c r="I1486" s="182"/>
      <c r="J1486" s="181"/>
      <c r="K1486" s="182"/>
      <c r="M1486" s="177" t="s">
        <v>419</v>
      </c>
      <c r="O1486" s="177"/>
      <c r="Q1486" s="167"/>
    </row>
    <row r="1487" spans="1:17">
      <c r="A1487" s="175"/>
      <c r="B1487" s="176"/>
      <c r="C1487" s="228" t="s">
        <v>407</v>
      </c>
      <c r="D1487" s="229"/>
      <c r="E1487" s="178">
        <v>1.1459999999999999</v>
      </c>
      <c r="F1487" s="179"/>
      <c r="G1487" s="180"/>
      <c r="H1487" s="181"/>
      <c r="I1487" s="182"/>
      <c r="J1487" s="181"/>
      <c r="K1487" s="182"/>
      <c r="M1487" s="177" t="s">
        <v>407</v>
      </c>
      <c r="O1487" s="177"/>
      <c r="Q1487" s="167"/>
    </row>
    <row r="1488" spans="1:17">
      <c r="A1488" s="175"/>
      <c r="B1488" s="176"/>
      <c r="C1488" s="228" t="s">
        <v>420</v>
      </c>
      <c r="D1488" s="229"/>
      <c r="E1488" s="178">
        <v>0</v>
      </c>
      <c r="F1488" s="179"/>
      <c r="G1488" s="180"/>
      <c r="H1488" s="181"/>
      <c r="I1488" s="182"/>
      <c r="J1488" s="181"/>
      <c r="K1488" s="182"/>
      <c r="M1488" s="177" t="s">
        <v>420</v>
      </c>
      <c r="O1488" s="177"/>
      <c r="Q1488" s="167"/>
    </row>
    <row r="1489" spans="1:17">
      <c r="A1489" s="175"/>
      <c r="B1489" s="176"/>
      <c r="C1489" s="228" t="s">
        <v>421</v>
      </c>
      <c r="D1489" s="229"/>
      <c r="E1489" s="178">
        <v>4.4625000000000004</v>
      </c>
      <c r="F1489" s="179"/>
      <c r="G1489" s="180"/>
      <c r="H1489" s="181"/>
      <c r="I1489" s="182"/>
      <c r="J1489" s="181"/>
      <c r="K1489" s="182"/>
      <c r="M1489" s="177" t="s">
        <v>421</v>
      </c>
      <c r="O1489" s="177"/>
      <c r="Q1489" s="167"/>
    </row>
    <row r="1490" spans="1:17">
      <c r="A1490" s="175"/>
      <c r="B1490" s="176"/>
      <c r="C1490" s="228" t="s">
        <v>384</v>
      </c>
      <c r="D1490" s="229"/>
      <c r="E1490" s="178">
        <v>0.1925</v>
      </c>
      <c r="F1490" s="179"/>
      <c r="G1490" s="180"/>
      <c r="H1490" s="181"/>
      <c r="I1490" s="182"/>
      <c r="J1490" s="181"/>
      <c r="K1490" s="182"/>
      <c r="M1490" s="177" t="s">
        <v>384</v>
      </c>
      <c r="O1490" s="177"/>
      <c r="Q1490" s="167"/>
    </row>
    <row r="1491" spans="1:17">
      <c r="A1491" s="175"/>
      <c r="B1491" s="176"/>
      <c r="C1491" s="228" t="s">
        <v>411</v>
      </c>
      <c r="D1491" s="229"/>
      <c r="E1491" s="178">
        <v>1.8540000000000001</v>
      </c>
      <c r="F1491" s="179"/>
      <c r="G1491" s="180"/>
      <c r="H1491" s="181"/>
      <c r="I1491" s="182"/>
      <c r="J1491" s="181"/>
      <c r="K1491" s="182"/>
      <c r="M1491" s="177" t="s">
        <v>411</v>
      </c>
      <c r="O1491" s="177"/>
      <c r="Q1491" s="167"/>
    </row>
    <row r="1492" spans="1:17">
      <c r="A1492" s="175"/>
      <c r="B1492" s="176"/>
      <c r="C1492" s="228" t="s">
        <v>422</v>
      </c>
      <c r="D1492" s="229"/>
      <c r="E1492" s="178">
        <v>3.15</v>
      </c>
      <c r="F1492" s="179"/>
      <c r="G1492" s="180"/>
      <c r="H1492" s="181"/>
      <c r="I1492" s="182"/>
      <c r="J1492" s="181"/>
      <c r="K1492" s="182"/>
      <c r="M1492" s="177" t="s">
        <v>422</v>
      </c>
      <c r="O1492" s="177"/>
      <c r="Q1492" s="167"/>
    </row>
    <row r="1493" spans="1:17">
      <c r="A1493" s="175"/>
      <c r="B1493" s="176"/>
      <c r="C1493" s="228" t="s">
        <v>417</v>
      </c>
      <c r="D1493" s="229"/>
      <c r="E1493" s="178">
        <v>6.54</v>
      </c>
      <c r="F1493" s="179"/>
      <c r="G1493" s="180"/>
      <c r="H1493" s="181"/>
      <c r="I1493" s="182"/>
      <c r="J1493" s="181"/>
      <c r="K1493" s="182"/>
      <c r="M1493" s="177" t="s">
        <v>417</v>
      </c>
      <c r="O1493" s="177"/>
      <c r="Q1493" s="167"/>
    </row>
    <row r="1494" spans="1:17">
      <c r="A1494" s="175"/>
      <c r="B1494" s="176"/>
      <c r="C1494" s="228" t="s">
        <v>423</v>
      </c>
      <c r="D1494" s="229"/>
      <c r="E1494" s="178">
        <v>1.875</v>
      </c>
      <c r="F1494" s="179"/>
      <c r="G1494" s="180"/>
      <c r="H1494" s="181"/>
      <c r="I1494" s="182"/>
      <c r="J1494" s="181"/>
      <c r="K1494" s="182"/>
      <c r="M1494" s="177" t="s">
        <v>423</v>
      </c>
      <c r="O1494" s="177"/>
      <c r="Q1494" s="167"/>
    </row>
    <row r="1495" spans="1:17">
      <c r="A1495" s="175"/>
      <c r="B1495" s="176"/>
      <c r="C1495" s="228" t="s">
        <v>424</v>
      </c>
      <c r="D1495" s="229"/>
      <c r="E1495" s="178">
        <v>1.1459999999999999</v>
      </c>
      <c r="F1495" s="179"/>
      <c r="G1495" s="180"/>
      <c r="H1495" s="181"/>
      <c r="I1495" s="182"/>
      <c r="J1495" s="181"/>
      <c r="K1495" s="182"/>
      <c r="M1495" s="177" t="s">
        <v>424</v>
      </c>
      <c r="O1495" s="177"/>
      <c r="Q1495" s="167"/>
    </row>
    <row r="1496" spans="1:17">
      <c r="A1496" s="175"/>
      <c r="B1496" s="176"/>
      <c r="C1496" s="228" t="s">
        <v>425</v>
      </c>
      <c r="D1496" s="229"/>
      <c r="E1496" s="178">
        <v>0</v>
      </c>
      <c r="F1496" s="179"/>
      <c r="G1496" s="180"/>
      <c r="H1496" s="181"/>
      <c r="I1496" s="182"/>
      <c r="J1496" s="181"/>
      <c r="K1496" s="182"/>
      <c r="M1496" s="177" t="s">
        <v>425</v>
      </c>
      <c r="O1496" s="177"/>
      <c r="Q1496" s="167"/>
    </row>
    <row r="1497" spans="1:17">
      <c r="A1497" s="175"/>
      <c r="B1497" s="176"/>
      <c r="C1497" s="228" t="s">
        <v>426</v>
      </c>
      <c r="D1497" s="229"/>
      <c r="E1497" s="178">
        <v>4.6875</v>
      </c>
      <c r="F1497" s="179"/>
      <c r="G1497" s="180"/>
      <c r="H1497" s="181"/>
      <c r="I1497" s="182"/>
      <c r="J1497" s="181"/>
      <c r="K1497" s="182"/>
      <c r="M1497" s="177" t="s">
        <v>426</v>
      </c>
      <c r="O1497" s="177"/>
      <c r="Q1497" s="167"/>
    </row>
    <row r="1498" spans="1:17">
      <c r="A1498" s="175"/>
      <c r="B1498" s="176"/>
      <c r="C1498" s="228" t="s">
        <v>384</v>
      </c>
      <c r="D1498" s="229"/>
      <c r="E1498" s="178">
        <v>0.1925</v>
      </c>
      <c r="F1498" s="179"/>
      <c r="G1498" s="180"/>
      <c r="H1498" s="181"/>
      <c r="I1498" s="182"/>
      <c r="J1498" s="181"/>
      <c r="K1498" s="182"/>
      <c r="M1498" s="177" t="s">
        <v>384</v>
      </c>
      <c r="O1498" s="177"/>
      <c r="Q1498" s="167"/>
    </row>
    <row r="1499" spans="1:17">
      <c r="A1499" s="175"/>
      <c r="B1499" s="176"/>
      <c r="C1499" s="228" t="s">
        <v>411</v>
      </c>
      <c r="D1499" s="229"/>
      <c r="E1499" s="178">
        <v>1.8540000000000001</v>
      </c>
      <c r="F1499" s="179"/>
      <c r="G1499" s="180"/>
      <c r="H1499" s="181"/>
      <c r="I1499" s="182"/>
      <c r="J1499" s="181"/>
      <c r="K1499" s="182"/>
      <c r="M1499" s="177" t="s">
        <v>411</v>
      </c>
      <c r="O1499" s="177"/>
      <c r="Q1499" s="167"/>
    </row>
    <row r="1500" spans="1:17">
      <c r="A1500" s="175"/>
      <c r="B1500" s="176"/>
      <c r="C1500" s="228" t="s">
        <v>427</v>
      </c>
      <c r="D1500" s="229"/>
      <c r="E1500" s="178">
        <v>2.85</v>
      </c>
      <c r="F1500" s="179"/>
      <c r="G1500" s="180"/>
      <c r="H1500" s="181"/>
      <c r="I1500" s="182"/>
      <c r="J1500" s="181"/>
      <c r="K1500" s="182"/>
      <c r="M1500" s="177" t="s">
        <v>427</v>
      </c>
      <c r="O1500" s="177"/>
      <c r="Q1500" s="167"/>
    </row>
    <row r="1501" spans="1:17">
      <c r="A1501" s="175"/>
      <c r="B1501" s="176"/>
      <c r="C1501" s="228" t="s">
        <v>405</v>
      </c>
      <c r="D1501" s="229"/>
      <c r="E1501" s="178">
        <v>6.54</v>
      </c>
      <c r="F1501" s="179"/>
      <c r="G1501" s="180"/>
      <c r="H1501" s="181"/>
      <c r="I1501" s="182"/>
      <c r="J1501" s="181"/>
      <c r="K1501" s="182"/>
      <c r="M1501" s="177" t="s">
        <v>405</v>
      </c>
      <c r="O1501" s="177"/>
      <c r="Q1501" s="167"/>
    </row>
    <row r="1502" spans="1:17">
      <c r="A1502" s="175"/>
      <c r="B1502" s="176"/>
      <c r="C1502" s="228" t="s">
        <v>428</v>
      </c>
      <c r="D1502" s="229"/>
      <c r="E1502" s="178">
        <v>3.0209999999999999</v>
      </c>
      <c r="F1502" s="179"/>
      <c r="G1502" s="180"/>
      <c r="H1502" s="181"/>
      <c r="I1502" s="182"/>
      <c r="J1502" s="181"/>
      <c r="K1502" s="182"/>
      <c r="M1502" s="177" t="s">
        <v>428</v>
      </c>
      <c r="O1502" s="177"/>
      <c r="Q1502" s="167"/>
    </row>
    <row r="1503" spans="1:17">
      <c r="A1503" s="175"/>
      <c r="B1503" s="176"/>
      <c r="C1503" s="228" t="s">
        <v>429</v>
      </c>
      <c r="D1503" s="229"/>
      <c r="E1503" s="178">
        <v>0</v>
      </c>
      <c r="F1503" s="179"/>
      <c r="G1503" s="180"/>
      <c r="H1503" s="181"/>
      <c r="I1503" s="182"/>
      <c r="J1503" s="181"/>
      <c r="K1503" s="182"/>
      <c r="M1503" s="177" t="s">
        <v>429</v>
      </c>
      <c r="O1503" s="177"/>
      <c r="Q1503" s="167"/>
    </row>
    <row r="1504" spans="1:17">
      <c r="A1504" s="175"/>
      <c r="B1504" s="176"/>
      <c r="C1504" s="228" t="s">
        <v>430</v>
      </c>
      <c r="D1504" s="229"/>
      <c r="E1504" s="178">
        <v>4.8600000000000003</v>
      </c>
      <c r="F1504" s="179"/>
      <c r="G1504" s="180"/>
      <c r="H1504" s="181"/>
      <c r="I1504" s="182"/>
      <c r="J1504" s="181"/>
      <c r="K1504" s="182"/>
      <c r="M1504" s="177" t="s">
        <v>430</v>
      </c>
      <c r="O1504" s="177"/>
      <c r="Q1504" s="167"/>
    </row>
    <row r="1505" spans="1:17">
      <c r="A1505" s="175"/>
      <c r="B1505" s="176"/>
      <c r="C1505" s="228" t="s">
        <v>431</v>
      </c>
      <c r="D1505" s="229"/>
      <c r="E1505" s="178">
        <v>0.192</v>
      </c>
      <c r="F1505" s="179"/>
      <c r="G1505" s="180"/>
      <c r="H1505" s="181"/>
      <c r="I1505" s="182"/>
      <c r="J1505" s="181"/>
      <c r="K1505" s="182"/>
      <c r="M1505" s="177" t="s">
        <v>431</v>
      </c>
      <c r="O1505" s="177"/>
      <c r="Q1505" s="167"/>
    </row>
    <row r="1506" spans="1:17">
      <c r="A1506" s="175"/>
      <c r="B1506" s="176"/>
      <c r="C1506" s="228" t="s">
        <v>432</v>
      </c>
      <c r="D1506" s="229"/>
      <c r="E1506" s="178">
        <v>1.8540000000000001</v>
      </c>
      <c r="F1506" s="179"/>
      <c r="G1506" s="180"/>
      <c r="H1506" s="181"/>
      <c r="I1506" s="182"/>
      <c r="J1506" s="181"/>
      <c r="K1506" s="182"/>
      <c r="M1506" s="177" t="s">
        <v>432</v>
      </c>
      <c r="O1506" s="177"/>
      <c r="Q1506" s="167"/>
    </row>
    <row r="1507" spans="1:17">
      <c r="A1507" s="175"/>
      <c r="B1507" s="176"/>
      <c r="C1507" s="228" t="s">
        <v>433</v>
      </c>
      <c r="D1507" s="229"/>
      <c r="E1507" s="178">
        <v>2.9175</v>
      </c>
      <c r="F1507" s="179"/>
      <c r="G1507" s="180"/>
      <c r="H1507" s="181"/>
      <c r="I1507" s="182"/>
      <c r="J1507" s="181"/>
      <c r="K1507" s="182"/>
      <c r="M1507" s="177" t="s">
        <v>433</v>
      </c>
      <c r="O1507" s="177"/>
      <c r="Q1507" s="167"/>
    </row>
    <row r="1508" spans="1:17">
      <c r="A1508" s="175"/>
      <c r="B1508" s="176"/>
      <c r="C1508" s="228" t="s">
        <v>399</v>
      </c>
      <c r="D1508" s="229"/>
      <c r="E1508" s="178">
        <v>6.78</v>
      </c>
      <c r="F1508" s="179"/>
      <c r="G1508" s="180"/>
      <c r="H1508" s="181"/>
      <c r="I1508" s="182"/>
      <c r="J1508" s="181"/>
      <c r="K1508" s="182"/>
      <c r="M1508" s="177" t="s">
        <v>399</v>
      </c>
      <c r="O1508" s="177"/>
      <c r="Q1508" s="167"/>
    </row>
    <row r="1509" spans="1:17">
      <c r="A1509" s="175"/>
      <c r="B1509" s="176"/>
      <c r="C1509" s="228" t="s">
        <v>434</v>
      </c>
      <c r="D1509" s="229"/>
      <c r="E1509" s="178">
        <v>3.0209999999999999</v>
      </c>
      <c r="F1509" s="179"/>
      <c r="G1509" s="180"/>
      <c r="H1509" s="181"/>
      <c r="I1509" s="182"/>
      <c r="J1509" s="181"/>
      <c r="K1509" s="182"/>
      <c r="M1509" s="177" t="s">
        <v>434</v>
      </c>
      <c r="O1509" s="177"/>
      <c r="Q1509" s="167"/>
    </row>
    <row r="1510" spans="1:17">
      <c r="A1510" s="175"/>
      <c r="B1510" s="176"/>
      <c r="C1510" s="228" t="s">
        <v>435</v>
      </c>
      <c r="D1510" s="229"/>
      <c r="E1510" s="178">
        <v>0</v>
      </c>
      <c r="F1510" s="179"/>
      <c r="G1510" s="180"/>
      <c r="H1510" s="181"/>
      <c r="I1510" s="182"/>
      <c r="J1510" s="181"/>
      <c r="K1510" s="182"/>
      <c r="M1510" s="177" t="s">
        <v>435</v>
      </c>
      <c r="O1510" s="177"/>
      <c r="Q1510" s="167"/>
    </row>
    <row r="1511" spans="1:17">
      <c r="A1511" s="175"/>
      <c r="B1511" s="176"/>
      <c r="C1511" s="228" t="s">
        <v>436</v>
      </c>
      <c r="D1511" s="229"/>
      <c r="E1511" s="178">
        <v>4.8825000000000003</v>
      </c>
      <c r="F1511" s="179"/>
      <c r="G1511" s="180"/>
      <c r="H1511" s="181"/>
      <c r="I1511" s="182"/>
      <c r="J1511" s="181"/>
      <c r="K1511" s="182"/>
      <c r="M1511" s="177" t="s">
        <v>436</v>
      </c>
      <c r="O1511" s="177"/>
      <c r="Q1511" s="167"/>
    </row>
    <row r="1512" spans="1:17">
      <c r="A1512" s="175"/>
      <c r="B1512" s="176"/>
      <c r="C1512" s="228" t="s">
        <v>384</v>
      </c>
      <c r="D1512" s="229"/>
      <c r="E1512" s="178">
        <v>0.1925</v>
      </c>
      <c r="F1512" s="179"/>
      <c r="G1512" s="180"/>
      <c r="H1512" s="181"/>
      <c r="I1512" s="182"/>
      <c r="J1512" s="181"/>
      <c r="K1512" s="182"/>
      <c r="M1512" s="177" t="s">
        <v>384</v>
      </c>
      <c r="O1512" s="177"/>
      <c r="Q1512" s="167"/>
    </row>
    <row r="1513" spans="1:17">
      <c r="A1513" s="175"/>
      <c r="B1513" s="176"/>
      <c r="C1513" s="228" t="s">
        <v>437</v>
      </c>
      <c r="D1513" s="229"/>
      <c r="E1513" s="178">
        <v>1.8540000000000001</v>
      </c>
      <c r="F1513" s="179"/>
      <c r="G1513" s="180"/>
      <c r="H1513" s="181"/>
      <c r="I1513" s="182"/>
      <c r="J1513" s="181"/>
      <c r="K1513" s="182"/>
      <c r="M1513" s="177" t="s">
        <v>437</v>
      </c>
      <c r="O1513" s="177"/>
      <c r="Q1513" s="167"/>
    </row>
    <row r="1514" spans="1:17">
      <c r="A1514" s="175"/>
      <c r="B1514" s="176"/>
      <c r="C1514" s="228" t="s">
        <v>438</v>
      </c>
      <c r="D1514" s="229"/>
      <c r="E1514" s="178">
        <v>2.7749999999999999</v>
      </c>
      <c r="F1514" s="179"/>
      <c r="G1514" s="180"/>
      <c r="H1514" s="181"/>
      <c r="I1514" s="182"/>
      <c r="J1514" s="181"/>
      <c r="K1514" s="182"/>
      <c r="M1514" s="177" t="s">
        <v>438</v>
      </c>
      <c r="O1514" s="177"/>
      <c r="Q1514" s="167"/>
    </row>
    <row r="1515" spans="1:17">
      <c r="A1515" s="175"/>
      <c r="B1515" s="176"/>
      <c r="C1515" s="228" t="s">
        <v>417</v>
      </c>
      <c r="D1515" s="229"/>
      <c r="E1515" s="178">
        <v>6.54</v>
      </c>
      <c r="F1515" s="179"/>
      <c r="G1515" s="180"/>
      <c r="H1515" s="181"/>
      <c r="I1515" s="182"/>
      <c r="J1515" s="181"/>
      <c r="K1515" s="182"/>
      <c r="M1515" s="177" t="s">
        <v>417</v>
      </c>
      <c r="O1515" s="177"/>
      <c r="Q1515" s="167"/>
    </row>
    <row r="1516" spans="1:17">
      <c r="A1516" s="175"/>
      <c r="B1516" s="176"/>
      <c r="C1516" s="228" t="s">
        <v>439</v>
      </c>
      <c r="D1516" s="229"/>
      <c r="E1516" s="178">
        <v>3.0209999999999999</v>
      </c>
      <c r="F1516" s="179"/>
      <c r="G1516" s="180"/>
      <c r="H1516" s="181"/>
      <c r="I1516" s="182"/>
      <c r="J1516" s="181"/>
      <c r="K1516" s="182"/>
      <c r="M1516" s="177" t="s">
        <v>439</v>
      </c>
      <c r="O1516" s="177"/>
      <c r="Q1516" s="167"/>
    </row>
    <row r="1517" spans="1:17">
      <c r="A1517" s="175"/>
      <c r="B1517" s="176"/>
      <c r="C1517" s="228" t="s">
        <v>440</v>
      </c>
      <c r="D1517" s="229"/>
      <c r="E1517" s="178">
        <v>0</v>
      </c>
      <c r="F1517" s="179"/>
      <c r="G1517" s="180"/>
      <c r="H1517" s="181"/>
      <c r="I1517" s="182"/>
      <c r="J1517" s="181"/>
      <c r="K1517" s="182"/>
      <c r="M1517" s="177" t="s">
        <v>440</v>
      </c>
      <c r="O1517" s="177"/>
      <c r="Q1517" s="167"/>
    </row>
    <row r="1518" spans="1:17">
      <c r="A1518" s="175"/>
      <c r="B1518" s="176"/>
      <c r="C1518" s="228" t="s">
        <v>441</v>
      </c>
      <c r="D1518" s="229"/>
      <c r="E1518" s="178">
        <v>1043.1795999999999</v>
      </c>
      <c r="F1518" s="179"/>
      <c r="G1518" s="180"/>
      <c r="H1518" s="181"/>
      <c r="I1518" s="182"/>
      <c r="J1518" s="181"/>
      <c r="K1518" s="182"/>
      <c r="M1518" s="177" t="s">
        <v>441</v>
      </c>
      <c r="O1518" s="177"/>
      <c r="Q1518" s="167"/>
    </row>
    <row r="1519" spans="1:17">
      <c r="A1519" s="175"/>
      <c r="B1519" s="176"/>
      <c r="C1519" s="228" t="s">
        <v>1429</v>
      </c>
      <c r="D1519" s="229"/>
      <c r="E1519" s="178">
        <v>8.3699999999999992</v>
      </c>
      <c r="F1519" s="179"/>
      <c r="G1519" s="180"/>
      <c r="H1519" s="181"/>
      <c r="I1519" s="182"/>
      <c r="J1519" s="181"/>
      <c r="K1519" s="182"/>
      <c r="M1519" s="177" t="s">
        <v>1429</v>
      </c>
      <c r="O1519" s="177"/>
      <c r="Q1519" s="167"/>
    </row>
    <row r="1520" spans="1:17">
      <c r="A1520" s="175"/>
      <c r="B1520" s="176"/>
      <c r="C1520" s="228" t="s">
        <v>1430</v>
      </c>
      <c r="D1520" s="229"/>
      <c r="E1520" s="178">
        <v>33.479999999999997</v>
      </c>
      <c r="F1520" s="179"/>
      <c r="G1520" s="180"/>
      <c r="H1520" s="181"/>
      <c r="I1520" s="182"/>
      <c r="J1520" s="181"/>
      <c r="K1520" s="182"/>
      <c r="M1520" s="177" t="s">
        <v>1430</v>
      </c>
      <c r="O1520" s="177"/>
      <c r="Q1520" s="167"/>
    </row>
    <row r="1521" spans="1:82">
      <c r="A1521" s="168">
        <v>187</v>
      </c>
      <c r="B1521" s="169" t="s">
        <v>1431</v>
      </c>
      <c r="C1521" s="170" t="s">
        <v>1432</v>
      </c>
      <c r="D1521" s="171" t="s">
        <v>191</v>
      </c>
      <c r="E1521" s="172">
        <v>651.9</v>
      </c>
      <c r="F1521" s="207"/>
      <c r="G1521" s="173">
        <f>E1521*F1521</f>
        <v>0</v>
      </c>
      <c r="H1521" s="174">
        <v>0</v>
      </c>
      <c r="I1521" s="174">
        <f>E1521*H1521</f>
        <v>0</v>
      </c>
      <c r="J1521" s="174">
        <v>0</v>
      </c>
      <c r="K1521" s="174">
        <f>E1521*J1521</f>
        <v>0</v>
      </c>
      <c r="Q1521" s="167">
        <v>2</v>
      </c>
      <c r="AA1521" s="144">
        <v>1</v>
      </c>
      <c r="AB1521" s="144">
        <v>7</v>
      </c>
      <c r="AC1521" s="144">
        <v>7</v>
      </c>
      <c r="BB1521" s="144">
        <v>2</v>
      </c>
      <c r="BC1521" s="144">
        <f>IF(BB1521=1,G1521,0)</f>
        <v>0</v>
      </c>
      <c r="BD1521" s="144">
        <f>IF(BB1521=2,G1521,0)</f>
        <v>0</v>
      </c>
      <c r="BE1521" s="144">
        <f>IF(BB1521=3,G1521,0)</f>
        <v>0</v>
      </c>
      <c r="BF1521" s="144">
        <f>IF(BB1521=4,G1521,0)</f>
        <v>0</v>
      </c>
      <c r="BG1521" s="144">
        <f>IF(BB1521=5,G1521,0)</f>
        <v>0</v>
      </c>
      <c r="CA1521" s="144">
        <v>1</v>
      </c>
      <c r="CB1521" s="144">
        <v>7</v>
      </c>
      <c r="CC1521" s="167"/>
      <c r="CD1521" s="167"/>
    </row>
    <row r="1522" spans="1:82">
      <c r="A1522" s="175"/>
      <c r="B1522" s="176"/>
      <c r="C1522" s="228" t="s">
        <v>1433</v>
      </c>
      <c r="D1522" s="229"/>
      <c r="E1522" s="178">
        <v>62.4</v>
      </c>
      <c r="F1522" s="179"/>
      <c r="G1522" s="180"/>
      <c r="H1522" s="181"/>
      <c r="I1522" s="182"/>
      <c r="J1522" s="181"/>
      <c r="K1522" s="182"/>
      <c r="M1522" s="177" t="s">
        <v>1433</v>
      </c>
      <c r="O1522" s="177"/>
      <c r="Q1522" s="167"/>
    </row>
    <row r="1523" spans="1:82">
      <c r="A1523" s="175"/>
      <c r="B1523" s="176"/>
      <c r="C1523" s="228" t="s">
        <v>1434</v>
      </c>
      <c r="D1523" s="229"/>
      <c r="E1523" s="178">
        <v>23.1</v>
      </c>
      <c r="F1523" s="179"/>
      <c r="G1523" s="180"/>
      <c r="H1523" s="181"/>
      <c r="I1523" s="182"/>
      <c r="J1523" s="181"/>
      <c r="K1523" s="182"/>
      <c r="M1523" s="177" t="s">
        <v>1434</v>
      </c>
      <c r="O1523" s="177"/>
      <c r="Q1523" s="167"/>
    </row>
    <row r="1524" spans="1:82">
      <c r="A1524" s="175"/>
      <c r="B1524" s="176"/>
      <c r="C1524" s="228" t="s">
        <v>1435</v>
      </c>
      <c r="D1524" s="229"/>
      <c r="E1524" s="178">
        <v>12</v>
      </c>
      <c r="F1524" s="179"/>
      <c r="G1524" s="180"/>
      <c r="H1524" s="181"/>
      <c r="I1524" s="182"/>
      <c r="J1524" s="181"/>
      <c r="K1524" s="182"/>
      <c r="M1524" s="177" t="s">
        <v>1435</v>
      </c>
      <c r="O1524" s="177"/>
      <c r="Q1524" s="167"/>
    </row>
    <row r="1525" spans="1:82">
      <c r="A1525" s="175"/>
      <c r="B1525" s="176"/>
      <c r="C1525" s="228" t="s">
        <v>1436</v>
      </c>
      <c r="D1525" s="229"/>
      <c r="E1525" s="178">
        <v>27.3</v>
      </c>
      <c r="F1525" s="179"/>
      <c r="G1525" s="180"/>
      <c r="H1525" s="181"/>
      <c r="I1525" s="182"/>
      <c r="J1525" s="181"/>
      <c r="K1525" s="182"/>
      <c r="M1525" s="177" t="s">
        <v>1436</v>
      </c>
      <c r="O1525" s="177"/>
      <c r="Q1525" s="167"/>
    </row>
    <row r="1526" spans="1:82">
      <c r="A1526" s="175"/>
      <c r="B1526" s="176"/>
      <c r="C1526" s="228" t="s">
        <v>1437</v>
      </c>
      <c r="D1526" s="229"/>
      <c r="E1526" s="178">
        <v>499.2</v>
      </c>
      <c r="F1526" s="179"/>
      <c r="G1526" s="180"/>
      <c r="H1526" s="181"/>
      <c r="I1526" s="182"/>
      <c r="J1526" s="181"/>
      <c r="K1526" s="182"/>
      <c r="M1526" s="177" t="s">
        <v>1437</v>
      </c>
      <c r="O1526" s="177"/>
      <c r="Q1526" s="167"/>
    </row>
    <row r="1527" spans="1:82">
      <c r="A1527" s="175"/>
      <c r="B1527" s="176"/>
      <c r="C1527" s="228" t="s">
        <v>1438</v>
      </c>
      <c r="D1527" s="229"/>
      <c r="E1527" s="178">
        <v>5.58</v>
      </c>
      <c r="F1527" s="179"/>
      <c r="G1527" s="180"/>
      <c r="H1527" s="181"/>
      <c r="I1527" s="182"/>
      <c r="J1527" s="181"/>
      <c r="K1527" s="182"/>
      <c r="M1527" s="177" t="s">
        <v>1438</v>
      </c>
      <c r="O1527" s="177"/>
      <c r="Q1527" s="167"/>
    </row>
    <row r="1528" spans="1:82">
      <c r="A1528" s="175"/>
      <c r="B1528" s="176"/>
      <c r="C1528" s="228" t="s">
        <v>1439</v>
      </c>
      <c r="D1528" s="229"/>
      <c r="E1528" s="178">
        <v>22.32</v>
      </c>
      <c r="F1528" s="179"/>
      <c r="G1528" s="180"/>
      <c r="H1528" s="181"/>
      <c r="I1528" s="182"/>
      <c r="J1528" s="181"/>
      <c r="K1528" s="182"/>
      <c r="M1528" s="177" t="s">
        <v>1439</v>
      </c>
      <c r="O1528" s="177"/>
      <c r="Q1528" s="167"/>
    </row>
    <row r="1529" spans="1:82" ht="22.5">
      <c r="A1529" s="168">
        <v>188</v>
      </c>
      <c r="B1529" s="169" t="s">
        <v>1440</v>
      </c>
      <c r="C1529" s="170" t="s">
        <v>1441</v>
      </c>
      <c r="D1529" s="171" t="s">
        <v>106</v>
      </c>
      <c r="E1529" s="172">
        <v>236.88</v>
      </c>
      <c r="F1529" s="207"/>
      <c r="G1529" s="173">
        <f>E1529*F1529</f>
        <v>0</v>
      </c>
      <c r="H1529" s="174">
        <v>0</v>
      </c>
      <c r="I1529" s="174">
        <f>E1529*H1529</f>
        <v>0</v>
      </c>
      <c r="J1529" s="174">
        <v>0</v>
      </c>
      <c r="K1529" s="174">
        <f>E1529*J1529</f>
        <v>0</v>
      </c>
      <c r="Q1529" s="167">
        <v>2</v>
      </c>
      <c r="AA1529" s="144">
        <v>1</v>
      </c>
      <c r="AB1529" s="144">
        <v>7</v>
      </c>
      <c r="AC1529" s="144">
        <v>7</v>
      </c>
      <c r="BB1529" s="144">
        <v>2</v>
      </c>
      <c r="BC1529" s="144">
        <f>IF(BB1529=1,G1529,0)</f>
        <v>0</v>
      </c>
      <c r="BD1529" s="144">
        <f>IF(BB1529=2,G1529,0)</f>
        <v>0</v>
      </c>
      <c r="BE1529" s="144">
        <f>IF(BB1529=3,G1529,0)</f>
        <v>0</v>
      </c>
      <c r="BF1529" s="144">
        <f>IF(BB1529=4,G1529,0)</f>
        <v>0</v>
      </c>
      <c r="BG1529" s="144">
        <f>IF(BB1529=5,G1529,0)</f>
        <v>0</v>
      </c>
      <c r="CA1529" s="144">
        <v>1</v>
      </c>
      <c r="CB1529" s="144">
        <v>7</v>
      </c>
      <c r="CC1529" s="167"/>
      <c r="CD1529" s="167"/>
    </row>
    <row r="1530" spans="1:82">
      <c r="A1530" s="175"/>
      <c r="B1530" s="176"/>
      <c r="C1530" s="228" t="s">
        <v>369</v>
      </c>
      <c r="D1530" s="229"/>
      <c r="E1530" s="178">
        <v>3.0209999999999999</v>
      </c>
      <c r="F1530" s="179"/>
      <c r="G1530" s="180"/>
      <c r="H1530" s="181"/>
      <c r="I1530" s="182"/>
      <c r="J1530" s="181"/>
      <c r="K1530" s="182"/>
      <c r="M1530" s="177" t="s">
        <v>369</v>
      </c>
      <c r="O1530" s="177"/>
      <c r="Q1530" s="167"/>
    </row>
    <row r="1531" spans="1:82">
      <c r="A1531" s="175"/>
      <c r="B1531" s="176"/>
      <c r="C1531" s="228" t="s">
        <v>370</v>
      </c>
      <c r="D1531" s="229"/>
      <c r="E1531" s="178">
        <v>0</v>
      </c>
      <c r="F1531" s="179"/>
      <c r="G1531" s="180"/>
      <c r="H1531" s="181"/>
      <c r="I1531" s="182"/>
      <c r="J1531" s="181"/>
      <c r="K1531" s="182"/>
      <c r="M1531" s="177" t="s">
        <v>370</v>
      </c>
      <c r="O1531" s="177"/>
      <c r="Q1531" s="167"/>
    </row>
    <row r="1532" spans="1:82">
      <c r="A1532" s="175"/>
      <c r="B1532" s="176"/>
      <c r="C1532" s="228" t="s">
        <v>376</v>
      </c>
      <c r="D1532" s="229"/>
      <c r="E1532" s="178">
        <v>3.0209999999999999</v>
      </c>
      <c r="F1532" s="179"/>
      <c r="G1532" s="180"/>
      <c r="H1532" s="181"/>
      <c r="I1532" s="182"/>
      <c r="J1532" s="181"/>
      <c r="K1532" s="182"/>
      <c r="M1532" s="177" t="s">
        <v>376</v>
      </c>
      <c r="O1532" s="177"/>
      <c r="Q1532" s="167"/>
    </row>
    <row r="1533" spans="1:82">
      <c r="A1533" s="175"/>
      <c r="B1533" s="176"/>
      <c r="C1533" s="228" t="s">
        <v>377</v>
      </c>
      <c r="D1533" s="229"/>
      <c r="E1533" s="178">
        <v>0</v>
      </c>
      <c r="F1533" s="179"/>
      <c r="G1533" s="180"/>
      <c r="H1533" s="181"/>
      <c r="I1533" s="182"/>
      <c r="J1533" s="181"/>
      <c r="K1533" s="182"/>
      <c r="M1533" s="177" t="s">
        <v>377</v>
      </c>
      <c r="O1533" s="177"/>
      <c r="Q1533" s="167"/>
    </row>
    <row r="1534" spans="1:82">
      <c r="A1534" s="175"/>
      <c r="B1534" s="176"/>
      <c r="C1534" s="228" t="s">
        <v>381</v>
      </c>
      <c r="D1534" s="229"/>
      <c r="E1534" s="178">
        <v>2.871</v>
      </c>
      <c r="F1534" s="179"/>
      <c r="G1534" s="180"/>
      <c r="H1534" s="181"/>
      <c r="I1534" s="182"/>
      <c r="J1534" s="181"/>
      <c r="K1534" s="182"/>
      <c r="M1534" s="177" t="s">
        <v>381</v>
      </c>
      <c r="O1534" s="177"/>
      <c r="Q1534" s="167"/>
    </row>
    <row r="1535" spans="1:82">
      <c r="A1535" s="175"/>
      <c r="B1535" s="176"/>
      <c r="C1535" s="228" t="s">
        <v>382</v>
      </c>
      <c r="D1535" s="229"/>
      <c r="E1535" s="178">
        <v>0</v>
      </c>
      <c r="F1535" s="179"/>
      <c r="G1535" s="180"/>
      <c r="H1535" s="181"/>
      <c r="I1535" s="182"/>
      <c r="J1535" s="181"/>
      <c r="K1535" s="182"/>
      <c r="M1535" s="177" t="s">
        <v>382</v>
      </c>
      <c r="O1535" s="177"/>
      <c r="Q1535" s="167"/>
    </row>
    <row r="1536" spans="1:82">
      <c r="A1536" s="175"/>
      <c r="B1536" s="176"/>
      <c r="C1536" s="228" t="s">
        <v>388</v>
      </c>
      <c r="D1536" s="229"/>
      <c r="E1536" s="178">
        <v>3.0209999999999999</v>
      </c>
      <c r="F1536" s="179"/>
      <c r="G1536" s="180"/>
      <c r="H1536" s="181"/>
      <c r="I1536" s="182"/>
      <c r="J1536" s="181"/>
      <c r="K1536" s="182"/>
      <c r="M1536" s="177" t="s">
        <v>388</v>
      </c>
      <c r="O1536" s="177"/>
      <c r="Q1536" s="167"/>
    </row>
    <row r="1537" spans="1:17">
      <c r="A1537" s="175"/>
      <c r="B1537" s="176"/>
      <c r="C1537" s="228" t="s">
        <v>389</v>
      </c>
      <c r="D1537" s="229"/>
      <c r="E1537" s="178">
        <v>0</v>
      </c>
      <c r="F1537" s="179"/>
      <c r="G1537" s="180"/>
      <c r="H1537" s="181"/>
      <c r="I1537" s="182"/>
      <c r="J1537" s="181"/>
      <c r="K1537" s="182"/>
      <c r="M1537" s="177">
        <v>0</v>
      </c>
      <c r="O1537" s="177"/>
      <c r="Q1537" s="167"/>
    </row>
    <row r="1538" spans="1:17">
      <c r="A1538" s="175"/>
      <c r="B1538" s="176"/>
      <c r="C1538" s="228" t="s">
        <v>390</v>
      </c>
      <c r="D1538" s="229"/>
      <c r="E1538" s="178">
        <v>8.016</v>
      </c>
      <c r="F1538" s="179"/>
      <c r="G1538" s="180"/>
      <c r="H1538" s="181"/>
      <c r="I1538" s="182"/>
      <c r="J1538" s="181"/>
      <c r="K1538" s="182"/>
      <c r="M1538" s="177" t="s">
        <v>390</v>
      </c>
      <c r="O1538" s="177"/>
      <c r="Q1538" s="167"/>
    </row>
    <row r="1539" spans="1:17">
      <c r="A1539" s="175"/>
      <c r="B1539" s="176"/>
      <c r="C1539" s="228" t="s">
        <v>1442</v>
      </c>
      <c r="D1539" s="229"/>
      <c r="E1539" s="178">
        <v>0</v>
      </c>
      <c r="F1539" s="179"/>
      <c r="G1539" s="180"/>
      <c r="H1539" s="181"/>
      <c r="I1539" s="182"/>
      <c r="J1539" s="181"/>
      <c r="K1539" s="182"/>
      <c r="M1539" s="177" t="s">
        <v>1442</v>
      </c>
      <c r="O1539" s="177"/>
      <c r="Q1539" s="167"/>
    </row>
    <row r="1540" spans="1:17">
      <c r="A1540" s="175"/>
      <c r="B1540" s="176"/>
      <c r="C1540" s="228" t="s">
        <v>1443</v>
      </c>
      <c r="D1540" s="229"/>
      <c r="E1540" s="178">
        <v>2.133</v>
      </c>
      <c r="F1540" s="179"/>
      <c r="G1540" s="180"/>
      <c r="H1540" s="181"/>
      <c r="I1540" s="182"/>
      <c r="J1540" s="181"/>
      <c r="K1540" s="182"/>
      <c r="M1540" s="177" t="s">
        <v>1443</v>
      </c>
      <c r="O1540" s="177"/>
      <c r="Q1540" s="167"/>
    </row>
    <row r="1541" spans="1:17">
      <c r="A1541" s="175"/>
      <c r="B1541" s="176"/>
      <c r="C1541" s="228" t="s">
        <v>1444</v>
      </c>
      <c r="D1541" s="229"/>
      <c r="E1541" s="178">
        <v>1.425</v>
      </c>
      <c r="F1541" s="179"/>
      <c r="G1541" s="180"/>
      <c r="H1541" s="181"/>
      <c r="I1541" s="182"/>
      <c r="J1541" s="181"/>
      <c r="K1541" s="182"/>
      <c r="M1541" s="177" t="s">
        <v>1444</v>
      </c>
      <c r="O1541" s="177"/>
      <c r="Q1541" s="167"/>
    </row>
    <row r="1542" spans="1:17">
      <c r="A1542" s="175"/>
      <c r="B1542" s="176"/>
      <c r="C1542" s="228" t="s">
        <v>395</v>
      </c>
      <c r="D1542" s="229"/>
      <c r="E1542" s="178">
        <v>0</v>
      </c>
      <c r="F1542" s="179"/>
      <c r="G1542" s="180"/>
      <c r="H1542" s="181"/>
      <c r="I1542" s="182"/>
      <c r="J1542" s="181"/>
      <c r="K1542" s="182"/>
      <c r="M1542" s="177" t="s">
        <v>395</v>
      </c>
      <c r="O1542" s="177"/>
      <c r="Q1542" s="167"/>
    </row>
    <row r="1543" spans="1:17">
      <c r="A1543" s="175"/>
      <c r="B1543" s="176"/>
      <c r="C1543" s="228" t="s">
        <v>400</v>
      </c>
      <c r="D1543" s="229"/>
      <c r="E1543" s="178">
        <v>2.871</v>
      </c>
      <c r="F1543" s="179"/>
      <c r="G1543" s="180"/>
      <c r="H1543" s="181"/>
      <c r="I1543" s="182"/>
      <c r="J1543" s="181"/>
      <c r="K1543" s="182"/>
      <c r="M1543" s="177" t="s">
        <v>400</v>
      </c>
      <c r="O1543" s="177"/>
      <c r="Q1543" s="167"/>
    </row>
    <row r="1544" spans="1:17">
      <c r="A1544" s="175"/>
      <c r="B1544" s="176"/>
      <c r="C1544" s="228" t="s">
        <v>401</v>
      </c>
      <c r="D1544" s="229"/>
      <c r="E1544" s="178">
        <v>0</v>
      </c>
      <c r="F1544" s="179"/>
      <c r="G1544" s="180"/>
      <c r="H1544" s="181"/>
      <c r="I1544" s="182"/>
      <c r="J1544" s="181"/>
      <c r="K1544" s="182"/>
      <c r="M1544" s="177" t="s">
        <v>401</v>
      </c>
      <c r="O1544" s="177"/>
      <c r="Q1544" s="167"/>
    </row>
    <row r="1545" spans="1:17">
      <c r="A1545" s="175"/>
      <c r="B1545" s="176"/>
      <c r="C1545" s="228" t="s">
        <v>406</v>
      </c>
      <c r="D1545" s="229"/>
      <c r="E1545" s="178">
        <v>1.7250000000000001</v>
      </c>
      <c r="F1545" s="179"/>
      <c r="G1545" s="180"/>
      <c r="H1545" s="181"/>
      <c r="I1545" s="182"/>
      <c r="J1545" s="181"/>
      <c r="K1545" s="182"/>
      <c r="M1545" s="177" t="s">
        <v>406</v>
      </c>
      <c r="O1545" s="177"/>
      <c r="Q1545" s="167"/>
    </row>
    <row r="1546" spans="1:17">
      <c r="A1546" s="175"/>
      <c r="B1546" s="176"/>
      <c r="C1546" s="228" t="s">
        <v>407</v>
      </c>
      <c r="D1546" s="229"/>
      <c r="E1546" s="178">
        <v>1.1459999999999999</v>
      </c>
      <c r="F1546" s="179"/>
      <c r="G1546" s="180"/>
      <c r="H1546" s="181"/>
      <c r="I1546" s="182"/>
      <c r="J1546" s="181"/>
      <c r="K1546" s="182"/>
      <c r="M1546" s="177" t="s">
        <v>407</v>
      </c>
      <c r="O1546" s="177"/>
      <c r="Q1546" s="167"/>
    </row>
    <row r="1547" spans="1:17">
      <c r="A1547" s="175"/>
      <c r="B1547" s="176"/>
      <c r="C1547" s="228" t="s">
        <v>408</v>
      </c>
      <c r="D1547" s="229"/>
      <c r="E1547" s="178">
        <v>0</v>
      </c>
      <c r="F1547" s="179"/>
      <c r="G1547" s="180"/>
      <c r="H1547" s="181"/>
      <c r="I1547" s="182"/>
      <c r="J1547" s="181"/>
      <c r="K1547" s="182"/>
      <c r="M1547" s="177" t="s">
        <v>408</v>
      </c>
      <c r="O1547" s="177"/>
      <c r="Q1547" s="167"/>
    </row>
    <row r="1548" spans="1:17">
      <c r="A1548" s="175"/>
      <c r="B1548" s="176"/>
      <c r="C1548" s="228" t="s">
        <v>413</v>
      </c>
      <c r="D1548" s="229"/>
      <c r="E1548" s="178">
        <v>1.875</v>
      </c>
      <c r="F1548" s="179"/>
      <c r="G1548" s="180"/>
      <c r="H1548" s="181"/>
      <c r="I1548" s="182"/>
      <c r="J1548" s="181"/>
      <c r="K1548" s="182"/>
      <c r="M1548" s="177" t="s">
        <v>413</v>
      </c>
      <c r="O1548" s="177"/>
      <c r="Q1548" s="167"/>
    </row>
    <row r="1549" spans="1:17">
      <c r="A1549" s="175"/>
      <c r="B1549" s="176"/>
      <c r="C1549" s="228" t="s">
        <v>407</v>
      </c>
      <c r="D1549" s="229"/>
      <c r="E1549" s="178">
        <v>1.1459999999999999</v>
      </c>
      <c r="F1549" s="179"/>
      <c r="G1549" s="180"/>
      <c r="H1549" s="181"/>
      <c r="I1549" s="182"/>
      <c r="J1549" s="181"/>
      <c r="K1549" s="182"/>
      <c r="M1549" s="177" t="s">
        <v>407</v>
      </c>
      <c r="O1549" s="177"/>
      <c r="Q1549" s="167"/>
    </row>
    <row r="1550" spans="1:17">
      <c r="A1550" s="175"/>
      <c r="B1550" s="176"/>
      <c r="C1550" s="228" t="s">
        <v>414</v>
      </c>
      <c r="D1550" s="229"/>
      <c r="E1550" s="178">
        <v>0</v>
      </c>
      <c r="F1550" s="179"/>
      <c r="G1550" s="180"/>
      <c r="H1550" s="181"/>
      <c r="I1550" s="182"/>
      <c r="J1550" s="181"/>
      <c r="K1550" s="182"/>
      <c r="M1550" s="177" t="s">
        <v>414</v>
      </c>
      <c r="O1550" s="177"/>
      <c r="Q1550" s="167"/>
    </row>
    <row r="1551" spans="1:17">
      <c r="A1551" s="175"/>
      <c r="B1551" s="176"/>
      <c r="C1551" s="228" t="s">
        <v>418</v>
      </c>
      <c r="D1551" s="229"/>
      <c r="E1551" s="178">
        <v>0</v>
      </c>
      <c r="F1551" s="179"/>
      <c r="G1551" s="180"/>
      <c r="H1551" s="181"/>
      <c r="I1551" s="182"/>
      <c r="J1551" s="181"/>
      <c r="K1551" s="182"/>
      <c r="M1551" s="177" t="s">
        <v>418</v>
      </c>
      <c r="O1551" s="177"/>
      <c r="Q1551" s="167"/>
    </row>
    <row r="1552" spans="1:17">
      <c r="A1552" s="175"/>
      <c r="B1552" s="176"/>
      <c r="C1552" s="228" t="s">
        <v>419</v>
      </c>
      <c r="D1552" s="229"/>
      <c r="E1552" s="178">
        <v>1.875</v>
      </c>
      <c r="F1552" s="179"/>
      <c r="G1552" s="180"/>
      <c r="H1552" s="181"/>
      <c r="I1552" s="182"/>
      <c r="J1552" s="181"/>
      <c r="K1552" s="182"/>
      <c r="M1552" s="177" t="s">
        <v>419</v>
      </c>
      <c r="O1552" s="177"/>
      <c r="Q1552" s="167"/>
    </row>
    <row r="1553" spans="1:82">
      <c r="A1553" s="175"/>
      <c r="B1553" s="176"/>
      <c r="C1553" s="228" t="s">
        <v>407</v>
      </c>
      <c r="D1553" s="229"/>
      <c r="E1553" s="178">
        <v>1.1459999999999999</v>
      </c>
      <c r="F1553" s="179"/>
      <c r="G1553" s="180"/>
      <c r="H1553" s="181"/>
      <c r="I1553" s="182"/>
      <c r="J1553" s="181"/>
      <c r="K1553" s="182"/>
      <c r="M1553" s="177" t="s">
        <v>407</v>
      </c>
      <c r="O1553" s="177"/>
      <c r="Q1553" s="167"/>
    </row>
    <row r="1554" spans="1:82">
      <c r="A1554" s="175"/>
      <c r="B1554" s="176"/>
      <c r="C1554" s="228" t="s">
        <v>420</v>
      </c>
      <c r="D1554" s="229"/>
      <c r="E1554" s="178">
        <v>0</v>
      </c>
      <c r="F1554" s="179"/>
      <c r="G1554" s="180"/>
      <c r="H1554" s="181"/>
      <c r="I1554" s="182"/>
      <c r="J1554" s="181"/>
      <c r="K1554" s="182"/>
      <c r="M1554" s="177" t="s">
        <v>420</v>
      </c>
      <c r="O1554" s="177"/>
      <c r="Q1554" s="167"/>
    </row>
    <row r="1555" spans="1:82">
      <c r="A1555" s="175"/>
      <c r="B1555" s="176"/>
      <c r="C1555" s="228" t="s">
        <v>423</v>
      </c>
      <c r="D1555" s="229"/>
      <c r="E1555" s="178">
        <v>1.875</v>
      </c>
      <c r="F1555" s="179"/>
      <c r="G1555" s="180"/>
      <c r="H1555" s="181"/>
      <c r="I1555" s="182"/>
      <c r="J1555" s="181"/>
      <c r="K1555" s="182"/>
      <c r="M1555" s="177" t="s">
        <v>423</v>
      </c>
      <c r="O1555" s="177"/>
      <c r="Q1555" s="167"/>
    </row>
    <row r="1556" spans="1:82">
      <c r="A1556" s="175"/>
      <c r="B1556" s="176"/>
      <c r="C1556" s="228" t="s">
        <v>424</v>
      </c>
      <c r="D1556" s="229"/>
      <c r="E1556" s="178">
        <v>1.1459999999999999</v>
      </c>
      <c r="F1556" s="179"/>
      <c r="G1556" s="180"/>
      <c r="H1556" s="181"/>
      <c r="I1556" s="182"/>
      <c r="J1556" s="181"/>
      <c r="K1556" s="182"/>
      <c r="M1556" s="177" t="s">
        <v>424</v>
      </c>
      <c r="O1556" s="177"/>
      <c r="Q1556" s="167"/>
    </row>
    <row r="1557" spans="1:82">
      <c r="A1557" s="175"/>
      <c r="B1557" s="176"/>
      <c r="C1557" s="228" t="s">
        <v>425</v>
      </c>
      <c r="D1557" s="229"/>
      <c r="E1557" s="178">
        <v>0</v>
      </c>
      <c r="F1557" s="179"/>
      <c r="G1557" s="180"/>
      <c r="H1557" s="181"/>
      <c r="I1557" s="182"/>
      <c r="J1557" s="181"/>
      <c r="K1557" s="182"/>
      <c r="M1557" s="177" t="s">
        <v>425</v>
      </c>
      <c r="O1557" s="177"/>
      <c r="Q1557" s="167"/>
    </row>
    <row r="1558" spans="1:82">
      <c r="A1558" s="175"/>
      <c r="B1558" s="176"/>
      <c r="C1558" s="228" t="s">
        <v>428</v>
      </c>
      <c r="D1558" s="229"/>
      <c r="E1558" s="178">
        <v>3.0209999999999999</v>
      </c>
      <c r="F1558" s="179"/>
      <c r="G1558" s="180"/>
      <c r="H1558" s="181"/>
      <c r="I1558" s="182"/>
      <c r="J1558" s="181"/>
      <c r="K1558" s="182"/>
      <c r="M1558" s="177" t="s">
        <v>428</v>
      </c>
      <c r="O1558" s="177"/>
      <c r="Q1558" s="167"/>
    </row>
    <row r="1559" spans="1:82">
      <c r="A1559" s="175"/>
      <c r="B1559" s="176"/>
      <c r="C1559" s="228" t="s">
        <v>429</v>
      </c>
      <c r="D1559" s="229"/>
      <c r="E1559" s="178">
        <v>0</v>
      </c>
      <c r="F1559" s="179"/>
      <c r="G1559" s="180"/>
      <c r="H1559" s="181"/>
      <c r="I1559" s="182"/>
      <c r="J1559" s="181"/>
      <c r="K1559" s="182"/>
      <c r="M1559" s="177" t="s">
        <v>429</v>
      </c>
      <c r="O1559" s="177"/>
      <c r="Q1559" s="167"/>
    </row>
    <row r="1560" spans="1:82">
      <c r="A1560" s="175"/>
      <c r="B1560" s="176"/>
      <c r="C1560" s="228" t="s">
        <v>434</v>
      </c>
      <c r="D1560" s="229"/>
      <c r="E1560" s="178">
        <v>3.0209999999999999</v>
      </c>
      <c r="F1560" s="179"/>
      <c r="G1560" s="180"/>
      <c r="H1560" s="181"/>
      <c r="I1560" s="182"/>
      <c r="J1560" s="181"/>
      <c r="K1560" s="182"/>
      <c r="M1560" s="177" t="s">
        <v>434</v>
      </c>
      <c r="O1560" s="177"/>
      <c r="Q1560" s="167"/>
    </row>
    <row r="1561" spans="1:82">
      <c r="A1561" s="175"/>
      <c r="B1561" s="176"/>
      <c r="C1561" s="228" t="s">
        <v>435</v>
      </c>
      <c r="D1561" s="229"/>
      <c r="E1561" s="178">
        <v>0</v>
      </c>
      <c r="F1561" s="179"/>
      <c r="G1561" s="180"/>
      <c r="H1561" s="181"/>
      <c r="I1561" s="182"/>
      <c r="J1561" s="181"/>
      <c r="K1561" s="182"/>
      <c r="M1561" s="177" t="s">
        <v>435</v>
      </c>
      <c r="O1561" s="177"/>
      <c r="Q1561" s="167"/>
    </row>
    <row r="1562" spans="1:82">
      <c r="A1562" s="175"/>
      <c r="B1562" s="176"/>
      <c r="C1562" s="228" t="s">
        <v>439</v>
      </c>
      <c r="D1562" s="229"/>
      <c r="E1562" s="178">
        <v>3.0209999999999999</v>
      </c>
      <c r="F1562" s="179"/>
      <c r="G1562" s="180"/>
      <c r="H1562" s="181"/>
      <c r="I1562" s="182"/>
      <c r="J1562" s="181"/>
      <c r="K1562" s="182"/>
      <c r="M1562" s="177" t="s">
        <v>439</v>
      </c>
      <c r="O1562" s="177"/>
      <c r="Q1562" s="167"/>
    </row>
    <row r="1563" spans="1:82">
      <c r="A1563" s="175"/>
      <c r="B1563" s="176"/>
      <c r="C1563" s="228" t="s">
        <v>440</v>
      </c>
      <c r="D1563" s="229"/>
      <c r="E1563" s="178">
        <v>0</v>
      </c>
      <c r="F1563" s="179"/>
      <c r="G1563" s="180"/>
      <c r="H1563" s="181"/>
      <c r="I1563" s="182"/>
      <c r="J1563" s="181"/>
      <c r="K1563" s="182"/>
      <c r="M1563" s="177" t="s">
        <v>440</v>
      </c>
      <c r="O1563" s="177"/>
      <c r="Q1563" s="167"/>
    </row>
    <row r="1564" spans="1:82">
      <c r="A1564" s="175"/>
      <c r="B1564" s="176"/>
      <c r="C1564" s="228" t="s">
        <v>1445</v>
      </c>
      <c r="D1564" s="229"/>
      <c r="E1564" s="178">
        <v>189.50399999999999</v>
      </c>
      <c r="F1564" s="179"/>
      <c r="G1564" s="180"/>
      <c r="H1564" s="181"/>
      <c r="I1564" s="182"/>
      <c r="J1564" s="181"/>
      <c r="K1564" s="182"/>
      <c r="M1564" s="177" t="s">
        <v>1445</v>
      </c>
      <c r="O1564" s="177"/>
      <c r="Q1564" s="167"/>
    </row>
    <row r="1565" spans="1:82" ht="22.5">
      <c r="A1565" s="168">
        <v>189</v>
      </c>
      <c r="B1565" s="169" t="s">
        <v>1446</v>
      </c>
      <c r="C1565" s="170" t="s">
        <v>1447</v>
      </c>
      <c r="D1565" s="171" t="s">
        <v>106</v>
      </c>
      <c r="E1565" s="172">
        <v>1107.1745000000001</v>
      </c>
      <c r="F1565" s="207"/>
      <c r="G1565" s="173">
        <f>E1565*F1565</f>
        <v>0</v>
      </c>
      <c r="H1565" s="174">
        <v>0</v>
      </c>
      <c r="I1565" s="174">
        <f>E1565*H1565</f>
        <v>0</v>
      </c>
      <c r="J1565" s="174">
        <v>0</v>
      </c>
      <c r="K1565" s="174">
        <f>E1565*J1565</f>
        <v>0</v>
      </c>
      <c r="Q1565" s="167">
        <v>2</v>
      </c>
      <c r="AA1565" s="144">
        <v>1</v>
      </c>
      <c r="AB1565" s="144">
        <v>7</v>
      </c>
      <c r="AC1565" s="144">
        <v>7</v>
      </c>
      <c r="BB1565" s="144">
        <v>2</v>
      </c>
      <c r="BC1565" s="144">
        <f>IF(BB1565=1,G1565,0)</f>
        <v>0</v>
      </c>
      <c r="BD1565" s="144">
        <f>IF(BB1565=2,G1565,0)</f>
        <v>0</v>
      </c>
      <c r="BE1565" s="144">
        <f>IF(BB1565=3,G1565,0)</f>
        <v>0</v>
      </c>
      <c r="BF1565" s="144">
        <f>IF(BB1565=4,G1565,0)</f>
        <v>0</v>
      </c>
      <c r="BG1565" s="144">
        <f>IF(BB1565=5,G1565,0)</f>
        <v>0</v>
      </c>
      <c r="CA1565" s="144">
        <v>1</v>
      </c>
      <c r="CB1565" s="144">
        <v>7</v>
      </c>
      <c r="CC1565" s="167"/>
      <c r="CD1565" s="167"/>
    </row>
    <row r="1566" spans="1:82">
      <c r="A1566" s="175"/>
      <c r="B1566" s="176"/>
      <c r="C1566" s="228" t="s">
        <v>360</v>
      </c>
      <c r="D1566" s="229"/>
      <c r="E1566" s="178">
        <v>0</v>
      </c>
      <c r="F1566" s="179"/>
      <c r="G1566" s="180"/>
      <c r="H1566" s="181"/>
      <c r="I1566" s="182"/>
      <c r="J1566" s="181"/>
      <c r="K1566" s="182"/>
      <c r="M1566" s="177" t="s">
        <v>360</v>
      </c>
      <c r="O1566" s="177"/>
      <c r="Q1566" s="167"/>
    </row>
    <row r="1567" spans="1:82">
      <c r="A1567" s="175"/>
      <c r="B1567" s="176"/>
      <c r="C1567" s="228" t="s">
        <v>361</v>
      </c>
      <c r="D1567" s="229"/>
      <c r="E1567" s="178">
        <v>0</v>
      </c>
      <c r="F1567" s="179"/>
      <c r="G1567" s="180"/>
      <c r="H1567" s="181"/>
      <c r="I1567" s="182"/>
      <c r="J1567" s="181"/>
      <c r="K1567" s="182"/>
      <c r="M1567" s="177" t="s">
        <v>361</v>
      </c>
      <c r="O1567" s="177"/>
      <c r="Q1567" s="167"/>
    </row>
    <row r="1568" spans="1:82">
      <c r="A1568" s="175"/>
      <c r="B1568" s="176"/>
      <c r="C1568" s="228" t="s">
        <v>362</v>
      </c>
      <c r="D1568" s="229"/>
      <c r="E1568" s="178">
        <v>0</v>
      </c>
      <c r="F1568" s="179"/>
      <c r="G1568" s="180"/>
      <c r="H1568" s="181"/>
      <c r="I1568" s="182"/>
      <c r="J1568" s="181"/>
      <c r="K1568" s="182"/>
      <c r="M1568" s="177" t="s">
        <v>362</v>
      </c>
      <c r="O1568" s="177"/>
      <c r="Q1568" s="167"/>
    </row>
    <row r="1569" spans="1:17">
      <c r="A1569" s="175"/>
      <c r="B1569" s="176"/>
      <c r="C1569" s="228" t="s">
        <v>363</v>
      </c>
      <c r="D1569" s="229"/>
      <c r="E1569" s="178">
        <v>3.08</v>
      </c>
      <c r="F1569" s="179"/>
      <c r="G1569" s="180"/>
      <c r="H1569" s="181"/>
      <c r="I1569" s="182"/>
      <c r="J1569" s="181"/>
      <c r="K1569" s="182"/>
      <c r="M1569" s="177" t="s">
        <v>363</v>
      </c>
      <c r="O1569" s="177"/>
      <c r="Q1569" s="167"/>
    </row>
    <row r="1570" spans="1:17">
      <c r="A1570" s="175"/>
      <c r="B1570" s="176"/>
      <c r="C1570" s="228" t="s">
        <v>364</v>
      </c>
      <c r="D1570" s="229"/>
      <c r="E1570" s="178">
        <v>1.29</v>
      </c>
      <c r="F1570" s="179"/>
      <c r="G1570" s="180"/>
      <c r="H1570" s="181"/>
      <c r="I1570" s="182"/>
      <c r="J1570" s="181"/>
      <c r="K1570" s="182"/>
      <c r="M1570" s="177" t="s">
        <v>364</v>
      </c>
      <c r="O1570" s="177"/>
      <c r="Q1570" s="167"/>
    </row>
    <row r="1571" spans="1:17">
      <c r="A1571" s="175"/>
      <c r="B1571" s="176"/>
      <c r="C1571" s="228" t="s">
        <v>365</v>
      </c>
      <c r="D1571" s="229"/>
      <c r="E1571" s="178">
        <v>2.8439999999999999</v>
      </c>
      <c r="F1571" s="179"/>
      <c r="G1571" s="180"/>
      <c r="H1571" s="181"/>
      <c r="I1571" s="182"/>
      <c r="J1571" s="181"/>
      <c r="K1571" s="182"/>
      <c r="M1571" s="177" t="s">
        <v>365</v>
      </c>
      <c r="O1571" s="177"/>
      <c r="Q1571" s="167"/>
    </row>
    <row r="1572" spans="1:17">
      <c r="A1572" s="175"/>
      <c r="B1572" s="176"/>
      <c r="C1572" s="228" t="s">
        <v>366</v>
      </c>
      <c r="D1572" s="229"/>
      <c r="E1572" s="178">
        <v>2.7</v>
      </c>
      <c r="F1572" s="179"/>
      <c r="G1572" s="180"/>
      <c r="H1572" s="181"/>
      <c r="I1572" s="182"/>
      <c r="J1572" s="181"/>
      <c r="K1572" s="182"/>
      <c r="M1572" s="177" t="s">
        <v>366</v>
      </c>
      <c r="O1572" s="177"/>
      <c r="Q1572" s="167"/>
    </row>
    <row r="1573" spans="1:17">
      <c r="A1573" s="175"/>
      <c r="B1573" s="176"/>
      <c r="C1573" s="228" t="s">
        <v>367</v>
      </c>
      <c r="D1573" s="229"/>
      <c r="E1573" s="178">
        <v>0.3</v>
      </c>
      <c r="F1573" s="179"/>
      <c r="G1573" s="180"/>
      <c r="H1573" s="181"/>
      <c r="I1573" s="182"/>
      <c r="J1573" s="181"/>
      <c r="K1573" s="182"/>
      <c r="M1573" s="177" t="s">
        <v>367</v>
      </c>
      <c r="O1573" s="177"/>
      <c r="Q1573" s="167"/>
    </row>
    <row r="1574" spans="1:17">
      <c r="A1574" s="175"/>
      <c r="B1574" s="176"/>
      <c r="C1574" s="228" t="s">
        <v>368</v>
      </c>
      <c r="D1574" s="229"/>
      <c r="E1574" s="178">
        <v>6.72</v>
      </c>
      <c r="F1574" s="179"/>
      <c r="G1574" s="180"/>
      <c r="H1574" s="181"/>
      <c r="I1574" s="182"/>
      <c r="J1574" s="181"/>
      <c r="K1574" s="182"/>
      <c r="M1574" s="177" t="s">
        <v>368</v>
      </c>
      <c r="O1574" s="177"/>
      <c r="Q1574" s="167"/>
    </row>
    <row r="1575" spans="1:17">
      <c r="A1575" s="175"/>
      <c r="B1575" s="176"/>
      <c r="C1575" s="228" t="s">
        <v>370</v>
      </c>
      <c r="D1575" s="229"/>
      <c r="E1575" s="178">
        <v>0</v>
      </c>
      <c r="F1575" s="179"/>
      <c r="G1575" s="180"/>
      <c r="H1575" s="181"/>
      <c r="I1575" s="182"/>
      <c r="J1575" s="181"/>
      <c r="K1575" s="182"/>
      <c r="M1575" s="177" t="s">
        <v>370</v>
      </c>
      <c r="O1575" s="177"/>
      <c r="Q1575" s="167"/>
    </row>
    <row r="1576" spans="1:17">
      <c r="A1576" s="175"/>
      <c r="B1576" s="176"/>
      <c r="C1576" s="228" t="s">
        <v>371</v>
      </c>
      <c r="D1576" s="229"/>
      <c r="E1576" s="178">
        <v>3.0724999999999998</v>
      </c>
      <c r="F1576" s="179"/>
      <c r="G1576" s="180"/>
      <c r="H1576" s="181"/>
      <c r="I1576" s="182"/>
      <c r="J1576" s="181"/>
      <c r="K1576" s="182"/>
      <c r="M1576" s="177" t="s">
        <v>371</v>
      </c>
      <c r="O1576" s="177"/>
      <c r="Q1576" s="167"/>
    </row>
    <row r="1577" spans="1:17">
      <c r="A1577" s="175"/>
      <c r="B1577" s="176"/>
      <c r="C1577" s="228" t="s">
        <v>372</v>
      </c>
      <c r="D1577" s="229"/>
      <c r="E1577" s="178">
        <v>1.2749999999999999</v>
      </c>
      <c r="F1577" s="179"/>
      <c r="G1577" s="180"/>
      <c r="H1577" s="181"/>
      <c r="I1577" s="182"/>
      <c r="J1577" s="181"/>
      <c r="K1577" s="182"/>
      <c r="M1577" s="177" t="s">
        <v>372</v>
      </c>
      <c r="O1577" s="177"/>
      <c r="Q1577" s="167"/>
    </row>
    <row r="1578" spans="1:17">
      <c r="A1578" s="175"/>
      <c r="B1578" s="176"/>
      <c r="C1578" s="228" t="s">
        <v>373</v>
      </c>
      <c r="D1578" s="229"/>
      <c r="E1578" s="178">
        <v>2.8290000000000002</v>
      </c>
      <c r="F1578" s="179"/>
      <c r="G1578" s="180"/>
      <c r="H1578" s="181"/>
      <c r="I1578" s="182"/>
      <c r="J1578" s="181"/>
      <c r="K1578" s="182"/>
      <c r="M1578" s="177" t="s">
        <v>373</v>
      </c>
      <c r="O1578" s="177"/>
      <c r="Q1578" s="167"/>
    </row>
    <row r="1579" spans="1:17">
      <c r="A1579" s="175"/>
      <c r="B1579" s="176"/>
      <c r="C1579" s="228" t="s">
        <v>374</v>
      </c>
      <c r="D1579" s="229"/>
      <c r="E1579" s="178">
        <v>2.5499999999999998</v>
      </c>
      <c r="F1579" s="179"/>
      <c r="G1579" s="180"/>
      <c r="H1579" s="181"/>
      <c r="I1579" s="182"/>
      <c r="J1579" s="181"/>
      <c r="K1579" s="182"/>
      <c r="M1579" s="177" t="s">
        <v>374</v>
      </c>
      <c r="O1579" s="177"/>
      <c r="Q1579" s="167"/>
    </row>
    <row r="1580" spans="1:17">
      <c r="A1580" s="175"/>
      <c r="B1580" s="176"/>
      <c r="C1580" s="228" t="s">
        <v>375</v>
      </c>
      <c r="D1580" s="229"/>
      <c r="E1580" s="178">
        <v>7.02</v>
      </c>
      <c r="F1580" s="179"/>
      <c r="G1580" s="180"/>
      <c r="H1580" s="181"/>
      <c r="I1580" s="182"/>
      <c r="J1580" s="181"/>
      <c r="K1580" s="182"/>
      <c r="M1580" s="177" t="s">
        <v>375</v>
      </c>
      <c r="O1580" s="177"/>
      <c r="Q1580" s="167"/>
    </row>
    <row r="1581" spans="1:17">
      <c r="A1581" s="175"/>
      <c r="B1581" s="176"/>
      <c r="C1581" s="228" t="s">
        <v>377</v>
      </c>
      <c r="D1581" s="229"/>
      <c r="E1581" s="178">
        <v>0</v>
      </c>
      <c r="F1581" s="179"/>
      <c r="G1581" s="180"/>
      <c r="H1581" s="181"/>
      <c r="I1581" s="182"/>
      <c r="J1581" s="181"/>
      <c r="K1581" s="182"/>
      <c r="M1581" s="177" t="s">
        <v>377</v>
      </c>
      <c r="O1581" s="177"/>
      <c r="Q1581" s="167"/>
    </row>
    <row r="1582" spans="1:17">
      <c r="A1582" s="175"/>
      <c r="B1582" s="176"/>
      <c r="C1582" s="228" t="s">
        <v>378</v>
      </c>
      <c r="D1582" s="229"/>
      <c r="E1582" s="178">
        <v>3.08</v>
      </c>
      <c r="F1582" s="179"/>
      <c r="G1582" s="180"/>
      <c r="H1582" s="181"/>
      <c r="I1582" s="182"/>
      <c r="J1582" s="181"/>
      <c r="K1582" s="182"/>
      <c r="M1582" s="177" t="s">
        <v>378</v>
      </c>
      <c r="O1582" s="177"/>
      <c r="Q1582" s="167"/>
    </row>
    <row r="1583" spans="1:17">
      <c r="A1583" s="175"/>
      <c r="B1583" s="176"/>
      <c r="C1583" s="228" t="s">
        <v>379</v>
      </c>
      <c r="D1583" s="229"/>
      <c r="E1583" s="178">
        <v>2.8290000000000002</v>
      </c>
      <c r="F1583" s="179"/>
      <c r="G1583" s="180"/>
      <c r="H1583" s="181"/>
      <c r="I1583" s="182"/>
      <c r="J1583" s="181"/>
      <c r="K1583" s="182"/>
      <c r="M1583" s="177" t="s">
        <v>379</v>
      </c>
      <c r="O1583" s="177"/>
      <c r="Q1583" s="167"/>
    </row>
    <row r="1584" spans="1:17">
      <c r="A1584" s="175"/>
      <c r="B1584" s="176"/>
      <c r="C1584" s="228" t="s">
        <v>374</v>
      </c>
      <c r="D1584" s="229"/>
      <c r="E1584" s="178">
        <v>2.5499999999999998</v>
      </c>
      <c r="F1584" s="179"/>
      <c r="G1584" s="180"/>
      <c r="H1584" s="181"/>
      <c r="I1584" s="182"/>
      <c r="J1584" s="181"/>
      <c r="K1584" s="182"/>
      <c r="M1584" s="177" t="s">
        <v>374</v>
      </c>
      <c r="O1584" s="177"/>
      <c r="Q1584" s="167"/>
    </row>
    <row r="1585" spans="1:17">
      <c r="A1585" s="175"/>
      <c r="B1585" s="176"/>
      <c r="C1585" s="228" t="s">
        <v>380</v>
      </c>
      <c r="D1585" s="229"/>
      <c r="E1585" s="178">
        <v>6.78</v>
      </c>
      <c r="F1585" s="179"/>
      <c r="G1585" s="180"/>
      <c r="H1585" s="181"/>
      <c r="I1585" s="182"/>
      <c r="J1585" s="181"/>
      <c r="K1585" s="182"/>
      <c r="M1585" s="177" t="s">
        <v>380</v>
      </c>
      <c r="O1585" s="177"/>
      <c r="Q1585" s="167"/>
    </row>
    <row r="1586" spans="1:17">
      <c r="A1586" s="175"/>
      <c r="B1586" s="176"/>
      <c r="C1586" s="228" t="s">
        <v>382</v>
      </c>
      <c r="D1586" s="229"/>
      <c r="E1586" s="178">
        <v>0</v>
      </c>
      <c r="F1586" s="179"/>
      <c r="G1586" s="180"/>
      <c r="H1586" s="181"/>
      <c r="I1586" s="182"/>
      <c r="J1586" s="181"/>
      <c r="K1586" s="182"/>
      <c r="M1586" s="177" t="s">
        <v>382</v>
      </c>
      <c r="O1586" s="177"/>
      <c r="Q1586" s="167"/>
    </row>
    <row r="1587" spans="1:17">
      <c r="A1587" s="175"/>
      <c r="B1587" s="176"/>
      <c r="C1587" s="228" t="s">
        <v>383</v>
      </c>
      <c r="D1587" s="229"/>
      <c r="E1587" s="178">
        <v>4.6875</v>
      </c>
      <c r="F1587" s="179"/>
      <c r="G1587" s="180"/>
      <c r="H1587" s="181"/>
      <c r="I1587" s="182"/>
      <c r="J1587" s="181"/>
      <c r="K1587" s="182"/>
      <c r="M1587" s="177" t="s">
        <v>383</v>
      </c>
      <c r="O1587" s="177"/>
      <c r="Q1587" s="167"/>
    </row>
    <row r="1588" spans="1:17">
      <c r="A1588" s="175"/>
      <c r="B1588" s="176"/>
      <c r="C1588" s="228" t="s">
        <v>384</v>
      </c>
      <c r="D1588" s="229"/>
      <c r="E1588" s="178">
        <v>0.1925</v>
      </c>
      <c r="F1588" s="179"/>
      <c r="G1588" s="180"/>
      <c r="H1588" s="181"/>
      <c r="I1588" s="182"/>
      <c r="J1588" s="181"/>
      <c r="K1588" s="182"/>
      <c r="M1588" s="177" t="s">
        <v>384</v>
      </c>
      <c r="O1588" s="177"/>
      <c r="Q1588" s="167"/>
    </row>
    <row r="1589" spans="1:17">
      <c r="A1589" s="175"/>
      <c r="B1589" s="176"/>
      <c r="C1589" s="228" t="s">
        <v>385</v>
      </c>
      <c r="D1589" s="229"/>
      <c r="E1589" s="178">
        <v>2.94</v>
      </c>
      <c r="F1589" s="179"/>
      <c r="G1589" s="180"/>
      <c r="H1589" s="181"/>
      <c r="I1589" s="182"/>
      <c r="J1589" s="181"/>
      <c r="K1589" s="182"/>
      <c r="M1589" s="177" t="s">
        <v>385</v>
      </c>
      <c r="O1589" s="177"/>
      <c r="Q1589" s="167"/>
    </row>
    <row r="1590" spans="1:17">
      <c r="A1590" s="175"/>
      <c r="B1590" s="176"/>
      <c r="C1590" s="228" t="s">
        <v>386</v>
      </c>
      <c r="D1590" s="229"/>
      <c r="E1590" s="178">
        <v>2.5499999999999998</v>
      </c>
      <c r="F1590" s="179"/>
      <c r="G1590" s="180"/>
      <c r="H1590" s="181"/>
      <c r="I1590" s="182"/>
      <c r="J1590" s="181"/>
      <c r="K1590" s="182"/>
      <c r="M1590" s="177" t="s">
        <v>386</v>
      </c>
      <c r="O1590" s="177"/>
      <c r="Q1590" s="167"/>
    </row>
    <row r="1591" spans="1:17">
      <c r="A1591" s="175"/>
      <c r="B1591" s="176"/>
      <c r="C1591" s="228" t="s">
        <v>387</v>
      </c>
      <c r="D1591" s="229"/>
      <c r="E1591" s="178">
        <v>7.02</v>
      </c>
      <c r="F1591" s="179"/>
      <c r="G1591" s="180"/>
      <c r="H1591" s="181"/>
      <c r="I1591" s="182"/>
      <c r="J1591" s="181"/>
      <c r="K1591" s="182"/>
      <c r="M1591" s="177" t="s">
        <v>387</v>
      </c>
      <c r="O1591" s="177"/>
      <c r="Q1591" s="167"/>
    </row>
    <row r="1592" spans="1:17">
      <c r="A1592" s="175"/>
      <c r="B1592" s="176"/>
      <c r="C1592" s="228" t="s">
        <v>389</v>
      </c>
      <c r="D1592" s="229"/>
      <c r="E1592" s="178">
        <v>0</v>
      </c>
      <c r="F1592" s="179"/>
      <c r="G1592" s="180"/>
      <c r="H1592" s="181"/>
      <c r="I1592" s="182"/>
      <c r="J1592" s="181"/>
      <c r="K1592" s="182"/>
      <c r="M1592" s="177">
        <v>0</v>
      </c>
      <c r="O1592" s="177"/>
      <c r="Q1592" s="167"/>
    </row>
    <row r="1593" spans="1:17">
      <c r="A1593" s="175"/>
      <c r="B1593" s="176"/>
      <c r="C1593" s="228" t="s">
        <v>391</v>
      </c>
      <c r="D1593" s="229"/>
      <c r="E1593" s="178">
        <v>9.8925000000000001</v>
      </c>
      <c r="F1593" s="179"/>
      <c r="G1593" s="180"/>
      <c r="H1593" s="181"/>
      <c r="I1593" s="182"/>
      <c r="J1593" s="181"/>
      <c r="K1593" s="182"/>
      <c r="M1593" s="177" t="s">
        <v>391</v>
      </c>
      <c r="O1593" s="177"/>
      <c r="Q1593" s="167"/>
    </row>
    <row r="1594" spans="1:17">
      <c r="A1594" s="175"/>
      <c r="B1594" s="176"/>
      <c r="C1594" s="228" t="s">
        <v>392</v>
      </c>
      <c r="D1594" s="229"/>
      <c r="E1594" s="178">
        <v>7.26</v>
      </c>
      <c r="F1594" s="179"/>
      <c r="G1594" s="180"/>
      <c r="H1594" s="181"/>
      <c r="I1594" s="182"/>
      <c r="J1594" s="181"/>
      <c r="K1594" s="182"/>
      <c r="M1594" s="177" t="s">
        <v>392</v>
      </c>
      <c r="O1594" s="177"/>
      <c r="Q1594" s="167"/>
    </row>
    <row r="1595" spans="1:17">
      <c r="A1595" s="175"/>
      <c r="B1595" s="176"/>
      <c r="C1595" s="228" t="s">
        <v>395</v>
      </c>
      <c r="D1595" s="229"/>
      <c r="E1595" s="178">
        <v>0</v>
      </c>
      <c r="F1595" s="179"/>
      <c r="G1595" s="180"/>
      <c r="H1595" s="181"/>
      <c r="I1595" s="182"/>
      <c r="J1595" s="181"/>
      <c r="K1595" s="182"/>
      <c r="M1595" s="177" t="s">
        <v>395</v>
      </c>
      <c r="O1595" s="177"/>
      <c r="Q1595" s="167"/>
    </row>
    <row r="1596" spans="1:17">
      <c r="A1596" s="175"/>
      <c r="B1596" s="176"/>
      <c r="C1596" s="228" t="s">
        <v>396</v>
      </c>
      <c r="D1596" s="229"/>
      <c r="E1596" s="178">
        <v>4.28</v>
      </c>
      <c r="F1596" s="179"/>
      <c r="G1596" s="180"/>
      <c r="H1596" s="181"/>
      <c r="I1596" s="182"/>
      <c r="J1596" s="181"/>
      <c r="K1596" s="182"/>
      <c r="M1596" s="177" t="s">
        <v>396</v>
      </c>
      <c r="O1596" s="177"/>
      <c r="Q1596" s="167"/>
    </row>
    <row r="1597" spans="1:17">
      <c r="A1597" s="175"/>
      <c r="B1597" s="176"/>
      <c r="C1597" s="228" t="s">
        <v>397</v>
      </c>
      <c r="D1597" s="229"/>
      <c r="E1597" s="178">
        <v>1.1124000000000001</v>
      </c>
      <c r="F1597" s="179"/>
      <c r="G1597" s="180"/>
      <c r="H1597" s="181"/>
      <c r="I1597" s="182"/>
      <c r="J1597" s="181"/>
      <c r="K1597" s="182"/>
      <c r="M1597" s="177" t="s">
        <v>397</v>
      </c>
      <c r="O1597" s="177"/>
      <c r="Q1597" s="167"/>
    </row>
    <row r="1598" spans="1:17">
      <c r="A1598" s="175"/>
      <c r="B1598" s="176"/>
      <c r="C1598" s="228" t="s">
        <v>398</v>
      </c>
      <c r="D1598" s="229"/>
      <c r="E1598" s="178">
        <v>0.9</v>
      </c>
      <c r="F1598" s="179"/>
      <c r="G1598" s="180"/>
      <c r="H1598" s="181"/>
      <c r="I1598" s="182"/>
      <c r="J1598" s="181"/>
      <c r="K1598" s="182"/>
      <c r="M1598" s="177" t="s">
        <v>398</v>
      </c>
      <c r="O1598" s="177"/>
      <c r="Q1598" s="167"/>
    </row>
    <row r="1599" spans="1:17">
      <c r="A1599" s="175"/>
      <c r="B1599" s="176"/>
      <c r="C1599" s="228" t="s">
        <v>386</v>
      </c>
      <c r="D1599" s="229"/>
      <c r="E1599" s="178">
        <v>2.5499999999999998</v>
      </c>
      <c r="F1599" s="179"/>
      <c r="G1599" s="180"/>
      <c r="H1599" s="181"/>
      <c r="I1599" s="182"/>
      <c r="J1599" s="181"/>
      <c r="K1599" s="182"/>
      <c r="M1599" s="177" t="s">
        <v>386</v>
      </c>
      <c r="O1599" s="177"/>
      <c r="Q1599" s="167"/>
    </row>
    <row r="1600" spans="1:17">
      <c r="A1600" s="175"/>
      <c r="B1600" s="176"/>
      <c r="C1600" s="228" t="s">
        <v>399</v>
      </c>
      <c r="D1600" s="229"/>
      <c r="E1600" s="178">
        <v>6.78</v>
      </c>
      <c r="F1600" s="179"/>
      <c r="G1600" s="180"/>
      <c r="H1600" s="181"/>
      <c r="I1600" s="182"/>
      <c r="J1600" s="181"/>
      <c r="K1600" s="182"/>
      <c r="M1600" s="177" t="s">
        <v>399</v>
      </c>
      <c r="O1600" s="177"/>
      <c r="Q1600" s="167"/>
    </row>
    <row r="1601" spans="1:17">
      <c r="A1601" s="175"/>
      <c r="B1601" s="176"/>
      <c r="C1601" s="228" t="s">
        <v>401</v>
      </c>
      <c r="D1601" s="229"/>
      <c r="E1601" s="178">
        <v>0</v>
      </c>
      <c r="F1601" s="179"/>
      <c r="G1601" s="180"/>
      <c r="H1601" s="181"/>
      <c r="I1601" s="182"/>
      <c r="J1601" s="181"/>
      <c r="K1601" s="182"/>
      <c r="M1601" s="177" t="s">
        <v>401</v>
      </c>
      <c r="O1601" s="177"/>
      <c r="Q1601" s="167"/>
    </row>
    <row r="1602" spans="1:17">
      <c r="A1602" s="175"/>
      <c r="B1602" s="176"/>
      <c r="C1602" s="228" t="s">
        <v>402</v>
      </c>
      <c r="D1602" s="229"/>
      <c r="E1602" s="178">
        <v>4.4625000000000004</v>
      </c>
      <c r="F1602" s="179"/>
      <c r="G1602" s="180"/>
      <c r="H1602" s="181"/>
      <c r="I1602" s="182"/>
      <c r="J1602" s="181"/>
      <c r="K1602" s="182"/>
      <c r="M1602" s="177" t="s">
        <v>402</v>
      </c>
      <c r="O1602" s="177"/>
      <c r="Q1602" s="167"/>
    </row>
    <row r="1603" spans="1:17">
      <c r="A1603" s="175"/>
      <c r="B1603" s="176"/>
      <c r="C1603" s="228" t="s">
        <v>384</v>
      </c>
      <c r="D1603" s="229"/>
      <c r="E1603" s="178">
        <v>0.1925</v>
      </c>
      <c r="F1603" s="179"/>
      <c r="G1603" s="180"/>
      <c r="H1603" s="181"/>
      <c r="I1603" s="182"/>
      <c r="J1603" s="181"/>
      <c r="K1603" s="182"/>
      <c r="M1603" s="177" t="s">
        <v>384</v>
      </c>
      <c r="O1603" s="177"/>
      <c r="Q1603" s="167"/>
    </row>
    <row r="1604" spans="1:17">
      <c r="A1604" s="175"/>
      <c r="B1604" s="176"/>
      <c r="C1604" s="228" t="s">
        <v>403</v>
      </c>
      <c r="D1604" s="229"/>
      <c r="E1604" s="178">
        <v>2.2290000000000001</v>
      </c>
      <c r="F1604" s="179"/>
      <c r="G1604" s="180"/>
      <c r="H1604" s="181"/>
      <c r="I1604" s="182"/>
      <c r="J1604" s="181"/>
      <c r="K1604" s="182"/>
      <c r="M1604" s="177" t="s">
        <v>403</v>
      </c>
      <c r="O1604" s="177"/>
      <c r="Q1604" s="167"/>
    </row>
    <row r="1605" spans="1:17">
      <c r="A1605" s="175"/>
      <c r="B1605" s="176"/>
      <c r="C1605" s="228" t="s">
        <v>404</v>
      </c>
      <c r="D1605" s="229"/>
      <c r="E1605" s="178">
        <v>3.2</v>
      </c>
      <c r="F1605" s="179"/>
      <c r="G1605" s="180"/>
      <c r="H1605" s="181"/>
      <c r="I1605" s="182"/>
      <c r="J1605" s="181"/>
      <c r="K1605" s="182"/>
      <c r="M1605" s="177" t="s">
        <v>404</v>
      </c>
      <c r="O1605" s="177"/>
      <c r="Q1605" s="167"/>
    </row>
    <row r="1606" spans="1:17">
      <c r="A1606" s="175"/>
      <c r="B1606" s="176"/>
      <c r="C1606" s="228" t="s">
        <v>405</v>
      </c>
      <c r="D1606" s="229"/>
      <c r="E1606" s="178">
        <v>6.54</v>
      </c>
      <c r="F1606" s="179"/>
      <c r="G1606" s="180"/>
      <c r="H1606" s="181"/>
      <c r="I1606" s="182"/>
      <c r="J1606" s="181"/>
      <c r="K1606" s="182"/>
      <c r="M1606" s="177" t="s">
        <v>405</v>
      </c>
      <c r="O1606" s="177"/>
      <c r="Q1606" s="167"/>
    </row>
    <row r="1607" spans="1:17">
      <c r="A1607" s="175"/>
      <c r="B1607" s="176"/>
      <c r="C1607" s="228" t="s">
        <v>408</v>
      </c>
      <c r="D1607" s="229"/>
      <c r="E1607" s="178">
        <v>0</v>
      </c>
      <c r="F1607" s="179"/>
      <c r="G1607" s="180"/>
      <c r="H1607" s="181"/>
      <c r="I1607" s="182"/>
      <c r="J1607" s="181"/>
      <c r="K1607" s="182"/>
      <c r="M1607" s="177" t="s">
        <v>408</v>
      </c>
      <c r="O1607" s="177"/>
      <c r="Q1607" s="167"/>
    </row>
    <row r="1608" spans="1:17">
      <c r="A1608" s="175"/>
      <c r="B1608" s="176"/>
      <c r="C1608" s="228" t="s">
        <v>409</v>
      </c>
      <c r="D1608" s="229"/>
      <c r="E1608" s="178">
        <v>4.68</v>
      </c>
      <c r="F1608" s="179"/>
      <c r="G1608" s="180"/>
      <c r="H1608" s="181"/>
      <c r="I1608" s="182"/>
      <c r="J1608" s="181"/>
      <c r="K1608" s="182"/>
      <c r="M1608" s="177" t="s">
        <v>409</v>
      </c>
      <c r="O1608" s="177"/>
      <c r="Q1608" s="167"/>
    </row>
    <row r="1609" spans="1:17">
      <c r="A1609" s="175"/>
      <c r="B1609" s="176"/>
      <c r="C1609" s="228" t="s">
        <v>410</v>
      </c>
      <c r="D1609" s="229"/>
      <c r="E1609" s="178">
        <v>0.192</v>
      </c>
      <c r="F1609" s="179"/>
      <c r="G1609" s="180"/>
      <c r="H1609" s="181"/>
      <c r="I1609" s="182"/>
      <c r="J1609" s="181"/>
      <c r="K1609" s="182"/>
      <c r="M1609" s="177" t="s">
        <v>410</v>
      </c>
      <c r="O1609" s="177"/>
      <c r="Q1609" s="167"/>
    </row>
    <row r="1610" spans="1:17">
      <c r="A1610" s="175"/>
      <c r="B1610" s="176"/>
      <c r="C1610" s="228" t="s">
        <v>411</v>
      </c>
      <c r="D1610" s="229"/>
      <c r="E1610" s="178">
        <v>1.8540000000000001</v>
      </c>
      <c r="F1610" s="179"/>
      <c r="G1610" s="180"/>
      <c r="H1610" s="181"/>
      <c r="I1610" s="182"/>
      <c r="J1610" s="181"/>
      <c r="K1610" s="182"/>
      <c r="M1610" s="177" t="s">
        <v>411</v>
      </c>
      <c r="O1610" s="177"/>
      <c r="Q1610" s="167"/>
    </row>
    <row r="1611" spans="1:17">
      <c r="A1611" s="175"/>
      <c r="B1611" s="176"/>
      <c r="C1611" s="228" t="s">
        <v>412</v>
      </c>
      <c r="D1611" s="229"/>
      <c r="E1611" s="178">
        <v>3</v>
      </c>
      <c r="F1611" s="179"/>
      <c r="G1611" s="180"/>
      <c r="H1611" s="181"/>
      <c r="I1611" s="182"/>
      <c r="J1611" s="181"/>
      <c r="K1611" s="182"/>
      <c r="M1611" s="177" t="s">
        <v>412</v>
      </c>
      <c r="O1611" s="177"/>
      <c r="Q1611" s="167"/>
    </row>
    <row r="1612" spans="1:17">
      <c r="A1612" s="175"/>
      <c r="B1612" s="176"/>
      <c r="C1612" s="228" t="s">
        <v>405</v>
      </c>
      <c r="D1612" s="229"/>
      <c r="E1612" s="178">
        <v>6.54</v>
      </c>
      <c r="F1612" s="179"/>
      <c r="G1612" s="180"/>
      <c r="H1612" s="181"/>
      <c r="I1612" s="182"/>
      <c r="J1612" s="181"/>
      <c r="K1612" s="182"/>
      <c r="M1612" s="177" t="s">
        <v>405</v>
      </c>
      <c r="O1612" s="177"/>
      <c r="Q1612" s="167"/>
    </row>
    <row r="1613" spans="1:17">
      <c r="A1613" s="175"/>
      <c r="B1613" s="176"/>
      <c r="C1613" s="228" t="s">
        <v>414</v>
      </c>
      <c r="D1613" s="229"/>
      <c r="E1613" s="178">
        <v>0</v>
      </c>
      <c r="F1613" s="179"/>
      <c r="G1613" s="180"/>
      <c r="H1613" s="181"/>
      <c r="I1613" s="182"/>
      <c r="J1613" s="181"/>
      <c r="K1613" s="182"/>
      <c r="M1613" s="177" t="s">
        <v>414</v>
      </c>
      <c r="O1613" s="177"/>
      <c r="Q1613" s="167"/>
    </row>
    <row r="1614" spans="1:17">
      <c r="A1614" s="175"/>
      <c r="B1614" s="176"/>
      <c r="C1614" s="228" t="s">
        <v>415</v>
      </c>
      <c r="D1614" s="229"/>
      <c r="E1614" s="178">
        <v>4.3875000000000002</v>
      </c>
      <c r="F1614" s="179"/>
      <c r="G1614" s="180"/>
      <c r="H1614" s="181"/>
      <c r="I1614" s="182"/>
      <c r="J1614" s="181"/>
      <c r="K1614" s="182"/>
      <c r="M1614" s="177" t="s">
        <v>415</v>
      </c>
      <c r="O1614" s="177"/>
      <c r="Q1614" s="167"/>
    </row>
    <row r="1615" spans="1:17">
      <c r="A1615" s="175"/>
      <c r="B1615" s="176"/>
      <c r="C1615" s="228" t="s">
        <v>384</v>
      </c>
      <c r="D1615" s="229"/>
      <c r="E1615" s="178">
        <v>0.1925</v>
      </c>
      <c r="F1615" s="179"/>
      <c r="G1615" s="180"/>
      <c r="H1615" s="181"/>
      <c r="I1615" s="182"/>
      <c r="J1615" s="181"/>
      <c r="K1615" s="182"/>
      <c r="M1615" s="177" t="s">
        <v>384</v>
      </c>
      <c r="O1615" s="177"/>
      <c r="Q1615" s="167"/>
    </row>
    <row r="1616" spans="1:17">
      <c r="A1616" s="175"/>
      <c r="B1616" s="176"/>
      <c r="C1616" s="228" t="s">
        <v>411</v>
      </c>
      <c r="D1616" s="229"/>
      <c r="E1616" s="178">
        <v>1.8540000000000001</v>
      </c>
      <c r="F1616" s="179"/>
      <c r="G1616" s="180"/>
      <c r="H1616" s="181"/>
      <c r="I1616" s="182"/>
      <c r="J1616" s="181"/>
      <c r="K1616" s="182"/>
      <c r="M1616" s="177" t="s">
        <v>411</v>
      </c>
      <c r="O1616" s="177"/>
      <c r="Q1616" s="167"/>
    </row>
    <row r="1617" spans="1:17">
      <c r="A1617" s="175"/>
      <c r="B1617" s="176"/>
      <c r="C1617" s="228" t="s">
        <v>416</v>
      </c>
      <c r="D1617" s="229"/>
      <c r="E1617" s="178">
        <v>3.3</v>
      </c>
      <c r="F1617" s="179"/>
      <c r="G1617" s="180"/>
      <c r="H1617" s="181"/>
      <c r="I1617" s="182"/>
      <c r="J1617" s="181"/>
      <c r="K1617" s="182"/>
      <c r="M1617" s="177" t="s">
        <v>416</v>
      </c>
      <c r="O1617" s="177"/>
      <c r="Q1617" s="167"/>
    </row>
    <row r="1618" spans="1:17">
      <c r="A1618" s="175"/>
      <c r="B1618" s="176"/>
      <c r="C1618" s="228" t="s">
        <v>417</v>
      </c>
      <c r="D1618" s="229"/>
      <c r="E1618" s="178">
        <v>6.54</v>
      </c>
      <c r="F1618" s="179"/>
      <c r="G1618" s="180"/>
      <c r="H1618" s="181"/>
      <c r="I1618" s="182"/>
      <c r="J1618" s="181"/>
      <c r="K1618" s="182"/>
      <c r="M1618" s="177" t="s">
        <v>417</v>
      </c>
      <c r="O1618" s="177"/>
      <c r="Q1618" s="167"/>
    </row>
    <row r="1619" spans="1:17">
      <c r="A1619" s="175"/>
      <c r="B1619" s="176"/>
      <c r="C1619" s="228" t="s">
        <v>420</v>
      </c>
      <c r="D1619" s="229"/>
      <c r="E1619" s="178">
        <v>0</v>
      </c>
      <c r="F1619" s="179"/>
      <c r="G1619" s="180"/>
      <c r="H1619" s="181"/>
      <c r="I1619" s="182"/>
      <c r="J1619" s="181"/>
      <c r="K1619" s="182"/>
      <c r="M1619" s="177" t="s">
        <v>420</v>
      </c>
      <c r="O1619" s="177"/>
      <c r="Q1619" s="167"/>
    </row>
    <row r="1620" spans="1:17">
      <c r="A1620" s="175"/>
      <c r="B1620" s="176"/>
      <c r="C1620" s="228" t="s">
        <v>421</v>
      </c>
      <c r="D1620" s="229"/>
      <c r="E1620" s="178">
        <v>4.4625000000000004</v>
      </c>
      <c r="F1620" s="179"/>
      <c r="G1620" s="180"/>
      <c r="H1620" s="181"/>
      <c r="I1620" s="182"/>
      <c r="J1620" s="181"/>
      <c r="K1620" s="182"/>
      <c r="M1620" s="177" t="s">
        <v>421</v>
      </c>
      <c r="O1620" s="177"/>
      <c r="Q1620" s="167"/>
    </row>
    <row r="1621" spans="1:17">
      <c r="A1621" s="175"/>
      <c r="B1621" s="176"/>
      <c r="C1621" s="228" t="s">
        <v>384</v>
      </c>
      <c r="D1621" s="229"/>
      <c r="E1621" s="178">
        <v>0.1925</v>
      </c>
      <c r="F1621" s="179"/>
      <c r="G1621" s="180"/>
      <c r="H1621" s="181"/>
      <c r="I1621" s="182"/>
      <c r="J1621" s="181"/>
      <c r="K1621" s="182"/>
      <c r="M1621" s="177" t="s">
        <v>384</v>
      </c>
      <c r="O1621" s="177"/>
      <c r="Q1621" s="167"/>
    </row>
    <row r="1622" spans="1:17">
      <c r="A1622" s="175"/>
      <c r="B1622" s="176"/>
      <c r="C1622" s="228" t="s">
        <v>411</v>
      </c>
      <c r="D1622" s="229"/>
      <c r="E1622" s="178">
        <v>1.8540000000000001</v>
      </c>
      <c r="F1622" s="179"/>
      <c r="G1622" s="180"/>
      <c r="H1622" s="181"/>
      <c r="I1622" s="182"/>
      <c r="J1622" s="181"/>
      <c r="K1622" s="182"/>
      <c r="M1622" s="177" t="s">
        <v>411</v>
      </c>
      <c r="O1622" s="177"/>
      <c r="Q1622" s="167"/>
    </row>
    <row r="1623" spans="1:17">
      <c r="A1623" s="175"/>
      <c r="B1623" s="176"/>
      <c r="C1623" s="228" t="s">
        <v>422</v>
      </c>
      <c r="D1623" s="229"/>
      <c r="E1623" s="178">
        <v>3.15</v>
      </c>
      <c r="F1623" s="179"/>
      <c r="G1623" s="180"/>
      <c r="H1623" s="181"/>
      <c r="I1623" s="182"/>
      <c r="J1623" s="181"/>
      <c r="K1623" s="182"/>
      <c r="M1623" s="177" t="s">
        <v>422</v>
      </c>
      <c r="O1623" s="177"/>
      <c r="Q1623" s="167"/>
    </row>
    <row r="1624" spans="1:17">
      <c r="A1624" s="175"/>
      <c r="B1624" s="176"/>
      <c r="C1624" s="228" t="s">
        <v>417</v>
      </c>
      <c r="D1624" s="229"/>
      <c r="E1624" s="178">
        <v>6.54</v>
      </c>
      <c r="F1624" s="179"/>
      <c r="G1624" s="180"/>
      <c r="H1624" s="181"/>
      <c r="I1624" s="182"/>
      <c r="J1624" s="181"/>
      <c r="K1624" s="182"/>
      <c r="M1624" s="177" t="s">
        <v>417</v>
      </c>
      <c r="O1624" s="177"/>
      <c r="Q1624" s="167"/>
    </row>
    <row r="1625" spans="1:17">
      <c r="A1625" s="175"/>
      <c r="B1625" s="176"/>
      <c r="C1625" s="228" t="s">
        <v>425</v>
      </c>
      <c r="D1625" s="229"/>
      <c r="E1625" s="178">
        <v>0</v>
      </c>
      <c r="F1625" s="179"/>
      <c r="G1625" s="180"/>
      <c r="H1625" s="181"/>
      <c r="I1625" s="182"/>
      <c r="J1625" s="181"/>
      <c r="K1625" s="182"/>
      <c r="M1625" s="177" t="s">
        <v>425</v>
      </c>
      <c r="O1625" s="177"/>
      <c r="Q1625" s="167"/>
    </row>
    <row r="1626" spans="1:17">
      <c r="A1626" s="175"/>
      <c r="B1626" s="176"/>
      <c r="C1626" s="228" t="s">
        <v>426</v>
      </c>
      <c r="D1626" s="229"/>
      <c r="E1626" s="178">
        <v>4.6875</v>
      </c>
      <c r="F1626" s="179"/>
      <c r="G1626" s="180"/>
      <c r="H1626" s="181"/>
      <c r="I1626" s="182"/>
      <c r="J1626" s="181"/>
      <c r="K1626" s="182"/>
      <c r="M1626" s="177" t="s">
        <v>426</v>
      </c>
      <c r="O1626" s="177"/>
      <c r="Q1626" s="167"/>
    </row>
    <row r="1627" spans="1:17">
      <c r="A1627" s="175"/>
      <c r="B1627" s="176"/>
      <c r="C1627" s="228" t="s">
        <v>384</v>
      </c>
      <c r="D1627" s="229"/>
      <c r="E1627" s="178">
        <v>0.1925</v>
      </c>
      <c r="F1627" s="179"/>
      <c r="G1627" s="180"/>
      <c r="H1627" s="181"/>
      <c r="I1627" s="182"/>
      <c r="J1627" s="181"/>
      <c r="K1627" s="182"/>
      <c r="M1627" s="177" t="s">
        <v>384</v>
      </c>
      <c r="O1627" s="177"/>
      <c r="Q1627" s="167"/>
    </row>
    <row r="1628" spans="1:17">
      <c r="A1628" s="175"/>
      <c r="B1628" s="176"/>
      <c r="C1628" s="228" t="s">
        <v>411</v>
      </c>
      <c r="D1628" s="229"/>
      <c r="E1628" s="178">
        <v>1.8540000000000001</v>
      </c>
      <c r="F1628" s="179"/>
      <c r="G1628" s="180"/>
      <c r="H1628" s="181"/>
      <c r="I1628" s="182"/>
      <c r="J1628" s="181"/>
      <c r="K1628" s="182"/>
      <c r="M1628" s="177" t="s">
        <v>411</v>
      </c>
      <c r="O1628" s="177"/>
      <c r="Q1628" s="167"/>
    </row>
    <row r="1629" spans="1:17">
      <c r="A1629" s="175"/>
      <c r="B1629" s="176"/>
      <c r="C1629" s="228" t="s">
        <v>427</v>
      </c>
      <c r="D1629" s="229"/>
      <c r="E1629" s="178">
        <v>2.85</v>
      </c>
      <c r="F1629" s="179"/>
      <c r="G1629" s="180"/>
      <c r="H1629" s="181"/>
      <c r="I1629" s="182"/>
      <c r="J1629" s="181"/>
      <c r="K1629" s="182"/>
      <c r="M1629" s="177" t="s">
        <v>427</v>
      </c>
      <c r="O1629" s="177"/>
      <c r="Q1629" s="167"/>
    </row>
    <row r="1630" spans="1:17">
      <c r="A1630" s="175"/>
      <c r="B1630" s="176"/>
      <c r="C1630" s="228" t="s">
        <v>405</v>
      </c>
      <c r="D1630" s="229"/>
      <c r="E1630" s="178">
        <v>6.54</v>
      </c>
      <c r="F1630" s="179"/>
      <c r="G1630" s="180"/>
      <c r="H1630" s="181"/>
      <c r="I1630" s="182"/>
      <c r="J1630" s="181"/>
      <c r="K1630" s="182"/>
      <c r="M1630" s="177" t="s">
        <v>405</v>
      </c>
      <c r="O1630" s="177"/>
      <c r="Q1630" s="167"/>
    </row>
    <row r="1631" spans="1:17">
      <c r="A1631" s="175"/>
      <c r="B1631" s="176"/>
      <c r="C1631" s="228" t="s">
        <v>429</v>
      </c>
      <c r="D1631" s="229"/>
      <c r="E1631" s="178">
        <v>0</v>
      </c>
      <c r="F1631" s="179"/>
      <c r="G1631" s="180"/>
      <c r="H1631" s="181"/>
      <c r="I1631" s="182"/>
      <c r="J1631" s="181"/>
      <c r="K1631" s="182"/>
      <c r="M1631" s="177" t="s">
        <v>429</v>
      </c>
      <c r="O1631" s="177"/>
      <c r="Q1631" s="167"/>
    </row>
    <row r="1632" spans="1:17">
      <c r="A1632" s="175"/>
      <c r="B1632" s="176"/>
      <c r="C1632" s="228" t="s">
        <v>430</v>
      </c>
      <c r="D1632" s="229"/>
      <c r="E1632" s="178">
        <v>4.8600000000000003</v>
      </c>
      <c r="F1632" s="179"/>
      <c r="G1632" s="180"/>
      <c r="H1632" s="181"/>
      <c r="I1632" s="182"/>
      <c r="J1632" s="181"/>
      <c r="K1632" s="182"/>
      <c r="M1632" s="177" t="s">
        <v>430</v>
      </c>
      <c r="O1632" s="177"/>
      <c r="Q1632" s="167"/>
    </row>
    <row r="1633" spans="1:82">
      <c r="A1633" s="175"/>
      <c r="B1633" s="176"/>
      <c r="C1633" s="228" t="s">
        <v>431</v>
      </c>
      <c r="D1633" s="229"/>
      <c r="E1633" s="178">
        <v>0.192</v>
      </c>
      <c r="F1633" s="179"/>
      <c r="G1633" s="180"/>
      <c r="H1633" s="181"/>
      <c r="I1633" s="182"/>
      <c r="J1633" s="181"/>
      <c r="K1633" s="182"/>
      <c r="M1633" s="177" t="s">
        <v>431</v>
      </c>
      <c r="O1633" s="177"/>
      <c r="Q1633" s="167"/>
    </row>
    <row r="1634" spans="1:82">
      <c r="A1634" s="175"/>
      <c r="B1634" s="176"/>
      <c r="C1634" s="228" t="s">
        <v>432</v>
      </c>
      <c r="D1634" s="229"/>
      <c r="E1634" s="178">
        <v>1.8540000000000001</v>
      </c>
      <c r="F1634" s="179"/>
      <c r="G1634" s="180"/>
      <c r="H1634" s="181"/>
      <c r="I1634" s="182"/>
      <c r="J1634" s="181"/>
      <c r="K1634" s="182"/>
      <c r="M1634" s="177" t="s">
        <v>432</v>
      </c>
      <c r="O1634" s="177"/>
      <c r="Q1634" s="167"/>
    </row>
    <row r="1635" spans="1:82">
      <c r="A1635" s="175"/>
      <c r="B1635" s="176"/>
      <c r="C1635" s="228" t="s">
        <v>433</v>
      </c>
      <c r="D1635" s="229"/>
      <c r="E1635" s="178">
        <v>2.9175</v>
      </c>
      <c r="F1635" s="179"/>
      <c r="G1635" s="180"/>
      <c r="H1635" s="181"/>
      <c r="I1635" s="182"/>
      <c r="J1635" s="181"/>
      <c r="K1635" s="182"/>
      <c r="M1635" s="177" t="s">
        <v>433</v>
      </c>
      <c r="O1635" s="177"/>
      <c r="Q1635" s="167"/>
    </row>
    <row r="1636" spans="1:82">
      <c r="A1636" s="175"/>
      <c r="B1636" s="176"/>
      <c r="C1636" s="228" t="s">
        <v>399</v>
      </c>
      <c r="D1636" s="229"/>
      <c r="E1636" s="178">
        <v>6.78</v>
      </c>
      <c r="F1636" s="179"/>
      <c r="G1636" s="180"/>
      <c r="H1636" s="181"/>
      <c r="I1636" s="182"/>
      <c r="J1636" s="181"/>
      <c r="K1636" s="182"/>
      <c r="M1636" s="177" t="s">
        <v>399</v>
      </c>
      <c r="O1636" s="177"/>
      <c r="Q1636" s="167"/>
    </row>
    <row r="1637" spans="1:82">
      <c r="A1637" s="175"/>
      <c r="B1637" s="176"/>
      <c r="C1637" s="228" t="s">
        <v>435</v>
      </c>
      <c r="D1637" s="229"/>
      <c r="E1637" s="178">
        <v>0</v>
      </c>
      <c r="F1637" s="179"/>
      <c r="G1637" s="180"/>
      <c r="H1637" s="181"/>
      <c r="I1637" s="182"/>
      <c r="J1637" s="181"/>
      <c r="K1637" s="182"/>
      <c r="M1637" s="177" t="s">
        <v>435</v>
      </c>
      <c r="O1637" s="177"/>
      <c r="Q1637" s="167"/>
    </row>
    <row r="1638" spans="1:82">
      <c r="A1638" s="175"/>
      <c r="B1638" s="176"/>
      <c r="C1638" s="228" t="s">
        <v>436</v>
      </c>
      <c r="D1638" s="229"/>
      <c r="E1638" s="178">
        <v>4.8825000000000003</v>
      </c>
      <c r="F1638" s="179"/>
      <c r="G1638" s="180"/>
      <c r="H1638" s="181"/>
      <c r="I1638" s="182"/>
      <c r="J1638" s="181"/>
      <c r="K1638" s="182"/>
      <c r="M1638" s="177" t="s">
        <v>436</v>
      </c>
      <c r="O1638" s="177"/>
      <c r="Q1638" s="167"/>
    </row>
    <row r="1639" spans="1:82">
      <c r="A1639" s="175"/>
      <c r="B1639" s="176"/>
      <c r="C1639" s="228" t="s">
        <v>384</v>
      </c>
      <c r="D1639" s="229"/>
      <c r="E1639" s="178">
        <v>0.1925</v>
      </c>
      <c r="F1639" s="179"/>
      <c r="G1639" s="180"/>
      <c r="H1639" s="181"/>
      <c r="I1639" s="182"/>
      <c r="J1639" s="181"/>
      <c r="K1639" s="182"/>
      <c r="M1639" s="177" t="s">
        <v>384</v>
      </c>
      <c r="O1639" s="177"/>
      <c r="Q1639" s="167"/>
    </row>
    <row r="1640" spans="1:82">
      <c r="A1640" s="175"/>
      <c r="B1640" s="176"/>
      <c r="C1640" s="228" t="s">
        <v>437</v>
      </c>
      <c r="D1640" s="229"/>
      <c r="E1640" s="178">
        <v>1.8540000000000001</v>
      </c>
      <c r="F1640" s="179"/>
      <c r="G1640" s="180"/>
      <c r="H1640" s="181"/>
      <c r="I1640" s="182"/>
      <c r="J1640" s="181"/>
      <c r="K1640" s="182"/>
      <c r="M1640" s="177" t="s">
        <v>437</v>
      </c>
      <c r="O1640" s="177"/>
      <c r="Q1640" s="167"/>
    </row>
    <row r="1641" spans="1:82">
      <c r="A1641" s="175"/>
      <c r="B1641" s="176"/>
      <c r="C1641" s="228" t="s">
        <v>438</v>
      </c>
      <c r="D1641" s="229"/>
      <c r="E1641" s="178">
        <v>2.7749999999999999</v>
      </c>
      <c r="F1641" s="179"/>
      <c r="G1641" s="180"/>
      <c r="H1641" s="181"/>
      <c r="I1641" s="182"/>
      <c r="J1641" s="181"/>
      <c r="K1641" s="182"/>
      <c r="M1641" s="177" t="s">
        <v>438</v>
      </c>
      <c r="O1641" s="177"/>
      <c r="Q1641" s="167"/>
    </row>
    <row r="1642" spans="1:82">
      <c r="A1642" s="175"/>
      <c r="B1642" s="176"/>
      <c r="C1642" s="228" t="s">
        <v>417</v>
      </c>
      <c r="D1642" s="229"/>
      <c r="E1642" s="178">
        <v>6.54</v>
      </c>
      <c r="F1642" s="179"/>
      <c r="G1642" s="180"/>
      <c r="H1642" s="181"/>
      <c r="I1642" s="182"/>
      <c r="J1642" s="181"/>
      <c r="K1642" s="182"/>
      <c r="M1642" s="177" t="s">
        <v>417</v>
      </c>
      <c r="O1642" s="177"/>
      <c r="Q1642" s="167"/>
    </row>
    <row r="1643" spans="1:82">
      <c r="A1643" s="175"/>
      <c r="B1643" s="176"/>
      <c r="C1643" s="228" t="s">
        <v>440</v>
      </c>
      <c r="D1643" s="229"/>
      <c r="E1643" s="178">
        <v>0</v>
      </c>
      <c r="F1643" s="179"/>
      <c r="G1643" s="180"/>
      <c r="H1643" s="181"/>
      <c r="I1643" s="182"/>
      <c r="J1643" s="181"/>
      <c r="K1643" s="182"/>
      <c r="M1643" s="177" t="s">
        <v>440</v>
      </c>
      <c r="O1643" s="177"/>
      <c r="Q1643" s="167"/>
    </row>
    <row r="1644" spans="1:82">
      <c r="A1644" s="175"/>
      <c r="B1644" s="176"/>
      <c r="C1644" s="228" t="s">
        <v>1448</v>
      </c>
      <c r="D1644" s="229"/>
      <c r="E1644" s="178">
        <v>853.67560000000003</v>
      </c>
      <c r="F1644" s="179"/>
      <c r="G1644" s="180"/>
      <c r="H1644" s="181"/>
      <c r="I1644" s="182"/>
      <c r="J1644" s="181"/>
      <c r="K1644" s="182"/>
      <c r="M1644" s="177" t="s">
        <v>1448</v>
      </c>
      <c r="O1644" s="177"/>
      <c r="Q1644" s="167"/>
    </row>
    <row r="1645" spans="1:82">
      <c r="A1645" s="175"/>
      <c r="B1645" s="176"/>
      <c r="C1645" s="228" t="s">
        <v>1449</v>
      </c>
      <c r="D1645" s="229"/>
      <c r="E1645" s="178">
        <v>8.016</v>
      </c>
      <c r="F1645" s="179"/>
      <c r="G1645" s="180"/>
      <c r="H1645" s="181"/>
      <c r="I1645" s="182"/>
      <c r="J1645" s="181"/>
      <c r="K1645" s="182"/>
      <c r="M1645" s="177" t="s">
        <v>1449</v>
      </c>
      <c r="O1645" s="177"/>
      <c r="Q1645" s="167"/>
    </row>
    <row r="1646" spans="1:82">
      <c r="A1646" s="175"/>
      <c r="B1646" s="176"/>
      <c r="C1646" s="228" t="s">
        <v>1450</v>
      </c>
      <c r="D1646" s="229"/>
      <c r="E1646" s="178">
        <v>32.064</v>
      </c>
      <c r="F1646" s="179"/>
      <c r="G1646" s="180"/>
      <c r="H1646" s="181"/>
      <c r="I1646" s="182"/>
      <c r="J1646" s="181"/>
      <c r="K1646" s="182"/>
      <c r="M1646" s="177" t="s">
        <v>1450</v>
      </c>
      <c r="O1646" s="177"/>
      <c r="Q1646" s="167"/>
    </row>
    <row r="1647" spans="1:82">
      <c r="A1647" s="168">
        <v>190</v>
      </c>
      <c r="B1647" s="169" t="s">
        <v>1296</v>
      </c>
      <c r="C1647" s="170" t="s">
        <v>1297</v>
      </c>
      <c r="D1647" s="171" t="s">
        <v>231</v>
      </c>
      <c r="E1647" s="172">
        <v>5383.2979999999998</v>
      </c>
      <c r="F1647" s="207"/>
      <c r="G1647" s="173">
        <f>E1647*F1647</f>
        <v>0</v>
      </c>
      <c r="H1647" s="174">
        <v>1E-3</v>
      </c>
      <c r="I1647" s="174">
        <f>E1647*H1647</f>
        <v>5.3832979999999999</v>
      </c>
      <c r="J1647" s="174">
        <v>0</v>
      </c>
      <c r="K1647" s="174">
        <f>E1647*J1647</f>
        <v>0</v>
      </c>
      <c r="Q1647" s="167">
        <v>2</v>
      </c>
      <c r="AA1647" s="144">
        <v>3</v>
      </c>
      <c r="AB1647" s="144">
        <v>7</v>
      </c>
      <c r="AC1647" s="144" t="s">
        <v>1296</v>
      </c>
      <c r="BB1647" s="144">
        <v>2</v>
      </c>
      <c r="BC1647" s="144">
        <f>IF(BB1647=1,G1647,0)</f>
        <v>0</v>
      </c>
      <c r="BD1647" s="144">
        <f>IF(BB1647=2,G1647,0)</f>
        <v>0</v>
      </c>
      <c r="BE1647" s="144">
        <f>IF(BB1647=3,G1647,0)</f>
        <v>0</v>
      </c>
      <c r="BF1647" s="144">
        <f>IF(BB1647=4,G1647,0)</f>
        <v>0</v>
      </c>
      <c r="BG1647" s="144">
        <f>IF(BB1647=5,G1647,0)</f>
        <v>0</v>
      </c>
      <c r="CA1647" s="144">
        <v>3</v>
      </c>
      <c r="CB1647" s="144">
        <v>7</v>
      </c>
      <c r="CC1647" s="167"/>
      <c r="CD1647" s="167"/>
    </row>
    <row r="1648" spans="1:82">
      <c r="A1648" s="175"/>
      <c r="B1648" s="176"/>
      <c r="C1648" s="228" t="s">
        <v>1451</v>
      </c>
      <c r="D1648" s="229"/>
      <c r="E1648" s="178">
        <v>5383.2979999999998</v>
      </c>
      <c r="F1648" s="179"/>
      <c r="G1648" s="180"/>
      <c r="H1648" s="181"/>
      <c r="I1648" s="182"/>
      <c r="J1648" s="181"/>
      <c r="K1648" s="182"/>
      <c r="M1648" s="177" t="s">
        <v>1451</v>
      </c>
      <c r="O1648" s="177"/>
      <c r="Q1648" s="167"/>
    </row>
    <row r="1649" spans="1:82">
      <c r="A1649" s="168">
        <v>191</v>
      </c>
      <c r="B1649" s="169" t="s">
        <v>1452</v>
      </c>
      <c r="C1649" s="170" t="s">
        <v>1453</v>
      </c>
      <c r="D1649" s="171" t="s">
        <v>231</v>
      </c>
      <c r="E1649" s="172">
        <v>6459.9575999999997</v>
      </c>
      <c r="F1649" s="207"/>
      <c r="G1649" s="173">
        <f>E1649*F1649</f>
        <v>0</v>
      </c>
      <c r="H1649" s="174">
        <v>1E-3</v>
      </c>
      <c r="I1649" s="174">
        <f>E1649*H1649</f>
        <v>6.4599576000000001</v>
      </c>
      <c r="J1649" s="174">
        <v>0</v>
      </c>
      <c r="K1649" s="174">
        <f>E1649*J1649</f>
        <v>0</v>
      </c>
      <c r="Q1649" s="167">
        <v>2</v>
      </c>
      <c r="AA1649" s="144">
        <v>3</v>
      </c>
      <c r="AB1649" s="144">
        <v>7</v>
      </c>
      <c r="AC1649" s="144" t="s">
        <v>1452</v>
      </c>
      <c r="BB1649" s="144">
        <v>2</v>
      </c>
      <c r="BC1649" s="144">
        <f>IF(BB1649=1,G1649,0)</f>
        <v>0</v>
      </c>
      <c r="BD1649" s="144">
        <f>IF(BB1649=2,G1649,0)</f>
        <v>0</v>
      </c>
      <c r="BE1649" s="144">
        <f>IF(BB1649=3,G1649,0)</f>
        <v>0</v>
      </c>
      <c r="BF1649" s="144">
        <f>IF(BB1649=4,G1649,0)</f>
        <v>0</v>
      </c>
      <c r="BG1649" s="144">
        <f>IF(BB1649=5,G1649,0)</f>
        <v>0</v>
      </c>
      <c r="CA1649" s="144">
        <v>3</v>
      </c>
      <c r="CB1649" s="144">
        <v>7</v>
      </c>
      <c r="CC1649" s="167"/>
      <c r="CD1649" s="167"/>
    </row>
    <row r="1650" spans="1:82">
      <c r="A1650" s="175"/>
      <c r="B1650" s="176"/>
      <c r="C1650" s="228" t="s">
        <v>1454</v>
      </c>
      <c r="D1650" s="229"/>
      <c r="E1650" s="178">
        <v>6459.9575999999997</v>
      </c>
      <c r="F1650" s="179"/>
      <c r="G1650" s="180"/>
      <c r="H1650" s="181"/>
      <c r="I1650" s="182"/>
      <c r="J1650" s="181"/>
      <c r="K1650" s="182"/>
      <c r="M1650" s="177" t="s">
        <v>1454</v>
      </c>
      <c r="O1650" s="177"/>
      <c r="Q1650" s="167"/>
    </row>
    <row r="1651" spans="1:82">
      <c r="A1651" s="168">
        <v>192</v>
      </c>
      <c r="B1651" s="169" t="s">
        <v>1455</v>
      </c>
      <c r="C1651" s="170" t="s">
        <v>1456</v>
      </c>
      <c r="D1651" s="171" t="s">
        <v>231</v>
      </c>
      <c r="E1651" s="172">
        <v>806.43</v>
      </c>
      <c r="F1651" s="207"/>
      <c r="G1651" s="173">
        <f>E1651*F1651</f>
        <v>0</v>
      </c>
      <c r="H1651" s="174">
        <v>1E-3</v>
      </c>
      <c r="I1651" s="174">
        <f>E1651*H1651</f>
        <v>0.80642999999999998</v>
      </c>
      <c r="J1651" s="174">
        <v>0</v>
      </c>
      <c r="K1651" s="174">
        <f>E1651*J1651</f>
        <v>0</v>
      </c>
      <c r="Q1651" s="167">
        <v>2</v>
      </c>
      <c r="AA1651" s="144">
        <v>3</v>
      </c>
      <c r="AB1651" s="144">
        <v>7</v>
      </c>
      <c r="AC1651" s="144" t="s">
        <v>1455</v>
      </c>
      <c r="BB1651" s="144">
        <v>2</v>
      </c>
      <c r="BC1651" s="144">
        <f>IF(BB1651=1,G1651,0)</f>
        <v>0</v>
      </c>
      <c r="BD1651" s="144">
        <f>IF(BB1651=2,G1651,0)</f>
        <v>0</v>
      </c>
      <c r="BE1651" s="144">
        <f>IF(BB1651=3,G1651,0)</f>
        <v>0</v>
      </c>
      <c r="BF1651" s="144">
        <f>IF(BB1651=4,G1651,0)</f>
        <v>0</v>
      </c>
      <c r="BG1651" s="144">
        <f>IF(BB1651=5,G1651,0)</f>
        <v>0</v>
      </c>
      <c r="CA1651" s="144">
        <v>3</v>
      </c>
      <c r="CB1651" s="144">
        <v>7</v>
      </c>
      <c r="CC1651" s="167"/>
      <c r="CD1651" s="167"/>
    </row>
    <row r="1652" spans="1:82">
      <c r="A1652" s="175"/>
      <c r="B1652" s="176"/>
      <c r="C1652" s="228" t="s">
        <v>1457</v>
      </c>
      <c r="D1652" s="229"/>
      <c r="E1652" s="178">
        <v>664.30200000000002</v>
      </c>
      <c r="F1652" s="179"/>
      <c r="G1652" s="180"/>
      <c r="H1652" s="181"/>
      <c r="I1652" s="182"/>
      <c r="J1652" s="181"/>
      <c r="K1652" s="182"/>
      <c r="M1652" s="177" t="s">
        <v>1457</v>
      </c>
      <c r="O1652" s="177"/>
      <c r="Q1652" s="167"/>
    </row>
    <row r="1653" spans="1:82">
      <c r="A1653" s="175"/>
      <c r="B1653" s="176"/>
      <c r="C1653" s="228" t="s">
        <v>1458</v>
      </c>
      <c r="D1653" s="229"/>
      <c r="E1653" s="178">
        <v>142.12799999999999</v>
      </c>
      <c r="F1653" s="179"/>
      <c r="G1653" s="180"/>
      <c r="H1653" s="181"/>
      <c r="I1653" s="182"/>
      <c r="J1653" s="181"/>
      <c r="K1653" s="182"/>
      <c r="M1653" s="177" t="s">
        <v>1458</v>
      </c>
      <c r="O1653" s="177"/>
      <c r="Q1653" s="167"/>
    </row>
    <row r="1654" spans="1:82">
      <c r="A1654" s="168">
        <v>193</v>
      </c>
      <c r="B1654" s="169" t="s">
        <v>1459</v>
      </c>
      <c r="C1654" s="170" t="s">
        <v>1460</v>
      </c>
      <c r="D1654" s="171" t="s">
        <v>191</v>
      </c>
      <c r="E1654" s="172">
        <v>684.495</v>
      </c>
      <c r="F1654" s="207"/>
      <c r="G1654" s="173">
        <f>E1654*F1654</f>
        <v>0</v>
      </c>
      <c r="H1654" s="174">
        <v>2.2000000000000001E-4</v>
      </c>
      <c r="I1654" s="174">
        <f>E1654*H1654</f>
        <v>0.1505889</v>
      </c>
      <c r="J1654" s="174">
        <v>0</v>
      </c>
      <c r="K1654" s="174">
        <f>E1654*J1654</f>
        <v>0</v>
      </c>
      <c r="Q1654" s="167">
        <v>2</v>
      </c>
      <c r="AA1654" s="144">
        <v>3</v>
      </c>
      <c r="AB1654" s="144">
        <v>7</v>
      </c>
      <c r="AC1654" s="144" t="s">
        <v>1459</v>
      </c>
      <c r="BB1654" s="144">
        <v>2</v>
      </c>
      <c r="BC1654" s="144">
        <f>IF(BB1654=1,G1654,0)</f>
        <v>0</v>
      </c>
      <c r="BD1654" s="144">
        <f>IF(BB1654=2,G1654,0)</f>
        <v>0</v>
      </c>
      <c r="BE1654" s="144">
        <f>IF(BB1654=3,G1654,0)</f>
        <v>0</v>
      </c>
      <c r="BF1654" s="144">
        <f>IF(BB1654=4,G1654,0)</f>
        <v>0</v>
      </c>
      <c r="BG1654" s="144">
        <f>IF(BB1654=5,G1654,0)</f>
        <v>0</v>
      </c>
      <c r="CA1654" s="144">
        <v>3</v>
      </c>
      <c r="CB1654" s="144">
        <v>7</v>
      </c>
      <c r="CC1654" s="167"/>
      <c r="CD1654" s="167"/>
    </row>
    <row r="1655" spans="1:82">
      <c r="A1655" s="175"/>
      <c r="B1655" s="176"/>
      <c r="C1655" s="228" t="s">
        <v>1461</v>
      </c>
      <c r="D1655" s="229"/>
      <c r="E1655" s="178">
        <v>684.495</v>
      </c>
      <c r="F1655" s="179"/>
      <c r="G1655" s="180"/>
      <c r="H1655" s="181"/>
      <c r="I1655" s="182"/>
      <c r="J1655" s="181"/>
      <c r="K1655" s="182"/>
      <c r="M1655" s="177" t="s">
        <v>1461</v>
      </c>
      <c r="O1655" s="177"/>
      <c r="Q1655" s="167"/>
    </row>
    <row r="1656" spans="1:82">
      <c r="A1656" s="168">
        <v>194</v>
      </c>
      <c r="B1656" s="169" t="s">
        <v>1462</v>
      </c>
      <c r="C1656" s="170" t="s">
        <v>1463</v>
      </c>
      <c r="D1656" s="171" t="s">
        <v>106</v>
      </c>
      <c r="E1656" s="172">
        <v>248.72399999999999</v>
      </c>
      <c r="F1656" s="207"/>
      <c r="G1656" s="173">
        <f>E1656*F1656</f>
        <v>0</v>
      </c>
      <c r="H1656" s="174">
        <v>1.0500000000000001E-2</v>
      </c>
      <c r="I1656" s="174">
        <f>E1656*H1656</f>
        <v>2.611602</v>
      </c>
      <c r="J1656" s="174">
        <v>0</v>
      </c>
      <c r="K1656" s="174">
        <f>E1656*J1656</f>
        <v>0</v>
      </c>
      <c r="Q1656" s="167">
        <v>2</v>
      </c>
      <c r="AA1656" s="144">
        <v>3</v>
      </c>
      <c r="AB1656" s="144">
        <v>7</v>
      </c>
      <c r="AC1656" s="144">
        <v>59781345</v>
      </c>
      <c r="BB1656" s="144">
        <v>2</v>
      </c>
      <c r="BC1656" s="144">
        <f>IF(BB1656=1,G1656,0)</f>
        <v>0</v>
      </c>
      <c r="BD1656" s="144">
        <f>IF(BB1656=2,G1656,0)</f>
        <v>0</v>
      </c>
      <c r="BE1656" s="144">
        <f>IF(BB1656=3,G1656,0)</f>
        <v>0</v>
      </c>
      <c r="BF1656" s="144">
        <f>IF(BB1656=4,G1656,0)</f>
        <v>0</v>
      </c>
      <c r="BG1656" s="144">
        <f>IF(BB1656=5,G1656,0)</f>
        <v>0</v>
      </c>
      <c r="CA1656" s="144">
        <v>3</v>
      </c>
      <c r="CB1656" s="144">
        <v>7</v>
      </c>
      <c r="CC1656" s="167"/>
      <c r="CD1656" s="167"/>
    </row>
    <row r="1657" spans="1:82">
      <c r="A1657" s="175"/>
      <c r="B1657" s="176"/>
      <c r="C1657" s="228" t="s">
        <v>1464</v>
      </c>
      <c r="D1657" s="229"/>
      <c r="E1657" s="178">
        <v>248.72399999999999</v>
      </c>
      <c r="F1657" s="179"/>
      <c r="G1657" s="180"/>
      <c r="H1657" s="181"/>
      <c r="I1657" s="182"/>
      <c r="J1657" s="181"/>
      <c r="K1657" s="182"/>
      <c r="M1657" s="177" t="s">
        <v>1464</v>
      </c>
      <c r="O1657" s="177"/>
      <c r="Q1657" s="167"/>
    </row>
    <row r="1658" spans="1:82">
      <c r="A1658" s="168">
        <v>195</v>
      </c>
      <c r="B1658" s="169" t="s">
        <v>1465</v>
      </c>
      <c r="C1658" s="170" t="s">
        <v>1466</v>
      </c>
      <c r="D1658" s="171" t="s">
        <v>106</v>
      </c>
      <c r="E1658" s="172">
        <v>1162.5284999999999</v>
      </c>
      <c r="F1658" s="207"/>
      <c r="G1658" s="173">
        <f>E1658*F1658</f>
        <v>0</v>
      </c>
      <c r="H1658" s="174">
        <v>1.3599999999999999E-2</v>
      </c>
      <c r="I1658" s="174">
        <f>E1658*H1658</f>
        <v>15.810387599999999</v>
      </c>
      <c r="J1658" s="174">
        <v>0</v>
      </c>
      <c r="K1658" s="174">
        <f>E1658*J1658</f>
        <v>0</v>
      </c>
      <c r="Q1658" s="167">
        <v>2</v>
      </c>
      <c r="AA1658" s="144">
        <v>3</v>
      </c>
      <c r="AB1658" s="144">
        <v>7</v>
      </c>
      <c r="AC1658" s="144">
        <v>597813700</v>
      </c>
      <c r="BB1658" s="144">
        <v>2</v>
      </c>
      <c r="BC1658" s="144">
        <f>IF(BB1658=1,G1658,0)</f>
        <v>0</v>
      </c>
      <c r="BD1658" s="144">
        <f>IF(BB1658=2,G1658,0)</f>
        <v>0</v>
      </c>
      <c r="BE1658" s="144">
        <f>IF(BB1658=3,G1658,0)</f>
        <v>0</v>
      </c>
      <c r="BF1658" s="144">
        <f>IF(BB1658=4,G1658,0)</f>
        <v>0</v>
      </c>
      <c r="BG1658" s="144">
        <f>IF(BB1658=5,G1658,0)</f>
        <v>0</v>
      </c>
      <c r="CA1658" s="144">
        <v>3</v>
      </c>
      <c r="CB1658" s="144">
        <v>7</v>
      </c>
      <c r="CC1658" s="167"/>
      <c r="CD1658" s="167"/>
    </row>
    <row r="1659" spans="1:82">
      <c r="A1659" s="175"/>
      <c r="B1659" s="176"/>
      <c r="C1659" s="228" t="s">
        <v>1467</v>
      </c>
      <c r="D1659" s="229"/>
      <c r="E1659" s="178">
        <v>1162.5284999999999</v>
      </c>
      <c r="F1659" s="179"/>
      <c r="G1659" s="180"/>
      <c r="H1659" s="181"/>
      <c r="I1659" s="182"/>
      <c r="J1659" s="181"/>
      <c r="K1659" s="182"/>
      <c r="M1659" s="177" t="s">
        <v>1467</v>
      </c>
      <c r="O1659" s="177"/>
      <c r="Q1659" s="167"/>
    </row>
    <row r="1660" spans="1:82">
      <c r="A1660" s="168">
        <v>196</v>
      </c>
      <c r="B1660" s="169" t="s">
        <v>1468</v>
      </c>
      <c r="C1660" s="170" t="s">
        <v>1469</v>
      </c>
      <c r="D1660" s="171" t="s">
        <v>62</v>
      </c>
      <c r="E1660" s="172">
        <v>14708.426379459999</v>
      </c>
      <c r="F1660" s="207"/>
      <c r="G1660" s="173">
        <f>E1660*F1660</f>
        <v>0</v>
      </c>
      <c r="H1660" s="174">
        <v>0</v>
      </c>
      <c r="I1660" s="174">
        <f>E1660*H1660</f>
        <v>0</v>
      </c>
      <c r="J1660" s="174">
        <v>0</v>
      </c>
      <c r="K1660" s="174">
        <f>E1660*J1660</f>
        <v>0</v>
      </c>
      <c r="Q1660" s="167">
        <v>2</v>
      </c>
      <c r="AA1660" s="144">
        <v>7</v>
      </c>
      <c r="AB1660" s="144">
        <v>1002</v>
      </c>
      <c r="AC1660" s="144">
        <v>5</v>
      </c>
      <c r="BB1660" s="144">
        <v>2</v>
      </c>
      <c r="BC1660" s="144">
        <f>IF(BB1660=1,G1660,0)</f>
        <v>0</v>
      </c>
      <c r="BD1660" s="144">
        <f>IF(BB1660=2,G1660,0)</f>
        <v>0</v>
      </c>
      <c r="BE1660" s="144">
        <f>IF(BB1660=3,G1660,0)</f>
        <v>0</v>
      </c>
      <c r="BF1660" s="144">
        <f>IF(BB1660=4,G1660,0)</f>
        <v>0</v>
      </c>
      <c r="BG1660" s="144">
        <f>IF(BB1660=5,G1660,0)</f>
        <v>0</v>
      </c>
      <c r="CA1660" s="144">
        <v>7</v>
      </c>
      <c r="CB1660" s="144">
        <v>1002</v>
      </c>
      <c r="CC1660" s="167"/>
      <c r="CD1660" s="167"/>
    </row>
    <row r="1661" spans="1:82">
      <c r="A1661" s="183"/>
      <c r="B1661" s="184" t="s">
        <v>80</v>
      </c>
      <c r="C1661" s="185" t="str">
        <f>CONCATENATE(B1416," ",C1416)</f>
        <v>781 Obklady keramické</v>
      </c>
      <c r="D1661" s="186"/>
      <c r="E1661" s="187"/>
      <c r="F1661" s="188"/>
      <c r="G1661" s="189">
        <f>SUM(G1416:G1660)</f>
        <v>0</v>
      </c>
      <c r="H1661" s="190"/>
      <c r="I1661" s="191">
        <f>SUM(I1416:I1660)</f>
        <v>31.437596020000001</v>
      </c>
      <c r="J1661" s="190"/>
      <c r="K1661" s="191">
        <f>SUM(K1416:K1660)</f>
        <v>0</v>
      </c>
      <c r="Q1661" s="167">
        <v>4</v>
      </c>
      <c r="BC1661" s="192">
        <f>SUM(BC1416:BC1660)</f>
        <v>0</v>
      </c>
      <c r="BD1661" s="192">
        <f>SUM(BD1416:BD1660)</f>
        <v>0</v>
      </c>
      <c r="BE1661" s="192">
        <f>SUM(BE1416:BE1660)</f>
        <v>0</v>
      </c>
      <c r="BF1661" s="192">
        <f>SUM(BF1416:BF1660)</f>
        <v>0</v>
      </c>
      <c r="BG1661" s="192">
        <f>SUM(BG1416:BG1660)</f>
        <v>0</v>
      </c>
    </row>
    <row r="1662" spans="1:82">
      <c r="A1662" s="159" t="s">
        <v>78</v>
      </c>
      <c r="B1662" s="160" t="s">
        <v>1470</v>
      </c>
      <c r="C1662" s="161" t="s">
        <v>1471</v>
      </c>
      <c r="D1662" s="162"/>
      <c r="E1662" s="163"/>
      <c r="F1662" s="163"/>
      <c r="G1662" s="164"/>
      <c r="H1662" s="165"/>
      <c r="I1662" s="166"/>
      <c r="J1662" s="165"/>
      <c r="K1662" s="166"/>
      <c r="Q1662" s="167">
        <v>1</v>
      </c>
    </row>
    <row r="1663" spans="1:82">
      <c r="A1663" s="204">
        <v>197</v>
      </c>
      <c r="B1663" s="169" t="s">
        <v>1472</v>
      </c>
      <c r="C1663" s="170" t="s">
        <v>1473</v>
      </c>
      <c r="D1663" s="171" t="s">
        <v>106</v>
      </c>
      <c r="E1663" s="172">
        <v>86.268000000000001</v>
      </c>
      <c r="F1663" s="207"/>
      <c r="G1663" s="173">
        <f>E1663*F1663</f>
        <v>0</v>
      </c>
      <c r="H1663" s="174">
        <v>1.0000000000000001E-5</v>
      </c>
      <c r="I1663" s="174">
        <f>E1663*H1663</f>
        <v>8.6268000000000011E-4</v>
      </c>
      <c r="J1663" s="174">
        <v>0</v>
      </c>
      <c r="K1663" s="174">
        <f>E1663*J1663</f>
        <v>0</v>
      </c>
      <c r="Q1663" s="167">
        <v>2</v>
      </c>
      <c r="AA1663" s="144">
        <v>1</v>
      </c>
      <c r="AB1663" s="144">
        <v>7</v>
      </c>
      <c r="AC1663" s="144">
        <v>7</v>
      </c>
      <c r="BB1663" s="144">
        <v>2</v>
      </c>
      <c r="BC1663" s="144">
        <f>IF(BB1663=1,G1663,0)</f>
        <v>0</v>
      </c>
      <c r="BD1663" s="144">
        <f>IF(BB1663=2,G1663,0)</f>
        <v>0</v>
      </c>
      <c r="BE1663" s="144">
        <f>IF(BB1663=3,G1663,0)</f>
        <v>0</v>
      </c>
      <c r="BF1663" s="144">
        <f>IF(BB1663=4,G1663,0)</f>
        <v>0</v>
      </c>
      <c r="BG1663" s="144">
        <f>IF(BB1663=5,G1663,0)</f>
        <v>0</v>
      </c>
      <c r="CA1663" s="144">
        <v>1</v>
      </c>
      <c r="CB1663" s="144">
        <v>7</v>
      </c>
      <c r="CC1663" s="167"/>
      <c r="CD1663" s="167"/>
    </row>
    <row r="1664" spans="1:82">
      <c r="A1664" s="205"/>
      <c r="B1664" s="176"/>
      <c r="C1664" s="228" t="s">
        <v>1474</v>
      </c>
      <c r="D1664" s="229"/>
      <c r="E1664" s="178">
        <v>86.268000000000001</v>
      </c>
      <c r="F1664" s="179"/>
      <c r="G1664" s="180"/>
      <c r="H1664" s="181"/>
      <c r="I1664" s="182"/>
      <c r="J1664" s="181"/>
      <c r="K1664" s="182"/>
      <c r="M1664" s="177" t="s">
        <v>1474</v>
      </c>
      <c r="O1664" s="177"/>
      <c r="Q1664" s="167"/>
    </row>
    <row r="1665" spans="1:82">
      <c r="A1665" s="204">
        <v>198</v>
      </c>
      <c r="B1665" s="169" t="s">
        <v>1475</v>
      </c>
      <c r="C1665" s="170" t="s">
        <v>1476</v>
      </c>
      <c r="D1665" s="171" t="s">
        <v>106</v>
      </c>
      <c r="E1665" s="172">
        <v>289.69200000000001</v>
      </c>
      <c r="F1665" s="207"/>
      <c r="G1665" s="173">
        <f>E1665*F1665</f>
        <v>0</v>
      </c>
      <c r="H1665" s="174">
        <v>4.8000000000000001E-4</v>
      </c>
      <c r="I1665" s="174">
        <f>E1665*H1665</f>
        <v>0.13905216000000001</v>
      </c>
      <c r="J1665" s="174">
        <v>0</v>
      </c>
      <c r="K1665" s="174">
        <f>E1665*J1665</f>
        <v>0</v>
      </c>
      <c r="Q1665" s="167">
        <v>2</v>
      </c>
      <c r="AA1665" s="144">
        <v>1</v>
      </c>
      <c r="AB1665" s="144">
        <v>7</v>
      </c>
      <c r="AC1665" s="144">
        <v>7</v>
      </c>
      <c r="BB1665" s="144">
        <v>2</v>
      </c>
      <c r="BC1665" s="144">
        <f>IF(BB1665=1,G1665,0)</f>
        <v>0</v>
      </c>
      <c r="BD1665" s="144">
        <f>IF(BB1665=2,G1665,0)</f>
        <v>0</v>
      </c>
      <c r="BE1665" s="144">
        <f>IF(BB1665=3,G1665,0)</f>
        <v>0</v>
      </c>
      <c r="BF1665" s="144">
        <f>IF(BB1665=4,G1665,0)</f>
        <v>0</v>
      </c>
      <c r="BG1665" s="144">
        <f>IF(BB1665=5,G1665,0)</f>
        <v>0</v>
      </c>
      <c r="CA1665" s="144">
        <v>1</v>
      </c>
      <c r="CB1665" s="144">
        <v>7</v>
      </c>
      <c r="CC1665" s="167"/>
      <c r="CD1665" s="167"/>
    </row>
    <row r="1666" spans="1:82">
      <c r="A1666" s="205"/>
      <c r="B1666" s="176"/>
      <c r="C1666" s="228" t="s">
        <v>1477</v>
      </c>
      <c r="D1666" s="229"/>
      <c r="E1666" s="178">
        <v>135.56399999999999</v>
      </c>
      <c r="F1666" s="179"/>
      <c r="G1666" s="180"/>
      <c r="H1666" s="181"/>
      <c r="I1666" s="182"/>
      <c r="J1666" s="181"/>
      <c r="K1666" s="182"/>
      <c r="M1666" s="177" t="s">
        <v>1477</v>
      </c>
      <c r="O1666" s="177"/>
      <c r="Q1666" s="167"/>
    </row>
    <row r="1667" spans="1:82">
      <c r="A1667" s="205"/>
      <c r="B1667" s="176"/>
      <c r="C1667" s="228" t="s">
        <v>1478</v>
      </c>
      <c r="D1667" s="229"/>
      <c r="E1667" s="178">
        <v>67.86</v>
      </c>
      <c r="F1667" s="179"/>
      <c r="G1667" s="180"/>
      <c r="H1667" s="181"/>
      <c r="I1667" s="182"/>
      <c r="J1667" s="181"/>
      <c r="K1667" s="182"/>
      <c r="M1667" s="177" t="s">
        <v>1478</v>
      </c>
      <c r="O1667" s="177"/>
      <c r="Q1667" s="167"/>
    </row>
    <row r="1668" spans="1:82">
      <c r="A1668" s="205"/>
      <c r="B1668" s="176"/>
      <c r="C1668" s="228" t="s">
        <v>1474</v>
      </c>
      <c r="D1668" s="229"/>
      <c r="E1668" s="178">
        <v>86.268000000000001</v>
      </c>
      <c r="F1668" s="179"/>
      <c r="G1668" s="180"/>
      <c r="H1668" s="181"/>
      <c r="I1668" s="182"/>
      <c r="J1668" s="181"/>
      <c r="K1668" s="182"/>
      <c r="M1668" s="177" t="s">
        <v>1474</v>
      </c>
      <c r="O1668" s="177"/>
      <c r="Q1668" s="167"/>
    </row>
    <row r="1669" spans="1:82">
      <c r="A1669" s="204">
        <v>199</v>
      </c>
      <c r="B1669" s="169" t="s">
        <v>1697</v>
      </c>
      <c r="C1669" s="170" t="s">
        <v>1698</v>
      </c>
      <c r="D1669" s="171" t="s">
        <v>191</v>
      </c>
      <c r="E1669" s="172">
        <f>36*18</f>
        <v>648</v>
      </c>
      <c r="F1669" s="207"/>
      <c r="G1669" s="173">
        <f>E1669*F1669</f>
        <v>0</v>
      </c>
      <c r="H1669" s="174"/>
      <c r="I1669" s="174"/>
      <c r="J1669" s="174"/>
      <c r="K1669" s="174"/>
      <c r="Q1669" s="167"/>
      <c r="CC1669" s="167"/>
      <c r="CD1669" s="167"/>
    </row>
    <row r="1670" spans="1:82">
      <c r="A1670" s="205"/>
      <c r="B1670" s="176"/>
      <c r="C1670" s="228" t="s">
        <v>1699</v>
      </c>
      <c r="D1670" s="229"/>
      <c r="E1670" s="178"/>
      <c r="F1670" s="179"/>
      <c r="G1670" s="180"/>
      <c r="H1670" s="181"/>
      <c r="I1670" s="182"/>
      <c r="J1670" s="181"/>
      <c r="K1670" s="182"/>
      <c r="M1670" s="177"/>
      <c r="O1670" s="177"/>
      <c r="Q1670" s="167"/>
    </row>
    <row r="1671" spans="1:82">
      <c r="A1671" s="204">
        <v>200</v>
      </c>
      <c r="B1671" s="169" t="s">
        <v>1700</v>
      </c>
      <c r="C1671" s="170" t="s">
        <v>1701</v>
      </c>
      <c r="D1671" s="171" t="s">
        <v>106</v>
      </c>
      <c r="E1671" s="172">
        <f>E1672</f>
        <v>900</v>
      </c>
      <c r="F1671" s="207"/>
      <c r="G1671" s="173">
        <f>E1671*F1671</f>
        <v>0</v>
      </c>
      <c r="H1671" s="174"/>
      <c r="I1671" s="174"/>
      <c r="J1671" s="174"/>
      <c r="K1671" s="174"/>
      <c r="Q1671" s="167"/>
      <c r="CC1671" s="167"/>
      <c r="CD1671" s="167"/>
    </row>
    <row r="1672" spans="1:82">
      <c r="A1672" s="205"/>
      <c r="B1672" s="176"/>
      <c r="C1672" s="228" t="s">
        <v>1705</v>
      </c>
      <c r="D1672" s="229"/>
      <c r="E1672" s="178">
        <f>36*5*5</f>
        <v>900</v>
      </c>
      <c r="F1672" s="179"/>
      <c r="G1672" s="180"/>
      <c r="H1672" s="181"/>
      <c r="I1672" s="182"/>
      <c r="J1672" s="181"/>
      <c r="K1672" s="182"/>
      <c r="M1672" s="177"/>
      <c r="O1672" s="177"/>
      <c r="Q1672" s="167"/>
    </row>
    <row r="1673" spans="1:82" ht="22.5">
      <c r="A1673" s="204">
        <v>201</v>
      </c>
      <c r="B1673" s="169" t="s">
        <v>1708</v>
      </c>
      <c r="C1673" s="170" t="s">
        <v>1709</v>
      </c>
      <c r="D1673" s="171" t="s">
        <v>106</v>
      </c>
      <c r="E1673" s="172">
        <v>1200</v>
      </c>
      <c r="F1673" s="207"/>
      <c r="G1673" s="173">
        <f>E1673*F1673</f>
        <v>0</v>
      </c>
      <c r="H1673" s="174"/>
      <c r="I1673" s="174"/>
      <c r="J1673" s="174"/>
      <c r="K1673" s="174"/>
      <c r="Q1673" s="167"/>
      <c r="CC1673" s="167"/>
      <c r="CD1673" s="167"/>
    </row>
    <row r="1674" spans="1:82">
      <c r="A1674" s="183"/>
      <c r="B1674" s="184" t="s">
        <v>80</v>
      </c>
      <c r="C1674" s="185" t="str">
        <f>CONCATENATE(B1662," ",C1662)</f>
        <v>783 Nátěry</v>
      </c>
      <c r="D1674" s="186"/>
      <c r="E1674" s="187"/>
      <c r="F1674" s="188"/>
      <c r="G1674" s="189">
        <f>SUM(G1662:G1673)</f>
        <v>0</v>
      </c>
      <c r="H1674" s="190"/>
      <c r="I1674" s="191">
        <f>SUM(I1662:I1668)</f>
        <v>0.13991484000000001</v>
      </c>
      <c r="J1674" s="190"/>
      <c r="K1674" s="191">
        <f>SUM(K1662:K1668)</f>
        <v>0</v>
      </c>
      <c r="Q1674" s="167">
        <v>4</v>
      </c>
      <c r="BC1674" s="192">
        <f>SUM(BC1662:BC1668)</f>
        <v>0</v>
      </c>
      <c r="BD1674" s="192">
        <f>SUM(BD1662:BD1668)</f>
        <v>0</v>
      </c>
      <c r="BE1674" s="192">
        <f>SUM(BE1662:BE1668)</f>
        <v>0</v>
      </c>
      <c r="BF1674" s="192">
        <f>SUM(BF1662:BF1668)</f>
        <v>0</v>
      </c>
      <c r="BG1674" s="192">
        <f>SUM(BG1662:BG1668)</f>
        <v>0</v>
      </c>
    </row>
    <row r="1675" spans="1:82">
      <c r="A1675" s="159" t="s">
        <v>78</v>
      </c>
      <c r="B1675" s="160" t="s">
        <v>1479</v>
      </c>
      <c r="C1675" s="161" t="s">
        <v>1480</v>
      </c>
      <c r="D1675" s="162"/>
      <c r="E1675" s="163"/>
      <c r="F1675" s="163"/>
      <c r="G1675" s="164"/>
      <c r="H1675" s="165"/>
      <c r="I1675" s="166"/>
      <c r="J1675" s="165"/>
      <c r="K1675" s="166"/>
      <c r="Q1675" s="167">
        <v>1</v>
      </c>
    </row>
    <row r="1676" spans="1:82">
      <c r="A1676" s="168">
        <v>202</v>
      </c>
      <c r="B1676" s="169" t="s">
        <v>1481</v>
      </c>
      <c r="C1676" s="170" t="s">
        <v>1482</v>
      </c>
      <c r="D1676" s="171" t="s">
        <v>106</v>
      </c>
      <c r="E1676" s="172">
        <v>13924.664000000001</v>
      </c>
      <c r="F1676" s="207"/>
      <c r="G1676" s="173">
        <f>E1676*F1676</f>
        <v>0</v>
      </c>
      <c r="H1676" s="174">
        <v>2.0000000000000001E-4</v>
      </c>
      <c r="I1676" s="174">
        <f>E1676*H1676</f>
        <v>2.7849328000000004</v>
      </c>
      <c r="J1676" s="174">
        <v>0</v>
      </c>
      <c r="K1676" s="174">
        <f>E1676*J1676</f>
        <v>0</v>
      </c>
      <c r="Q1676" s="167">
        <v>2</v>
      </c>
      <c r="AA1676" s="144">
        <v>1</v>
      </c>
      <c r="AB1676" s="144">
        <v>7</v>
      </c>
      <c r="AC1676" s="144">
        <v>7</v>
      </c>
      <c r="BB1676" s="144">
        <v>2</v>
      </c>
      <c r="BC1676" s="144">
        <f>IF(BB1676=1,G1676,0)</f>
        <v>0</v>
      </c>
      <c r="BD1676" s="144">
        <f>IF(BB1676=2,G1676,0)</f>
        <v>0</v>
      </c>
      <c r="BE1676" s="144">
        <f>IF(BB1676=3,G1676,0)</f>
        <v>0</v>
      </c>
      <c r="BF1676" s="144">
        <f>IF(BB1676=4,G1676,0)</f>
        <v>0</v>
      </c>
      <c r="BG1676" s="144">
        <f>IF(BB1676=5,G1676,0)</f>
        <v>0</v>
      </c>
      <c r="CA1676" s="144">
        <v>1</v>
      </c>
      <c r="CB1676" s="144">
        <v>7</v>
      </c>
      <c r="CC1676" s="167"/>
      <c r="CD1676" s="167"/>
    </row>
    <row r="1677" spans="1:82">
      <c r="A1677" s="175"/>
      <c r="B1677" s="176"/>
      <c r="C1677" s="228" t="s">
        <v>1483</v>
      </c>
      <c r="D1677" s="229"/>
      <c r="E1677" s="178">
        <v>0</v>
      </c>
      <c r="F1677" s="179"/>
      <c r="G1677" s="180"/>
      <c r="H1677" s="181"/>
      <c r="I1677" s="182"/>
      <c r="J1677" s="181"/>
      <c r="K1677" s="182"/>
      <c r="M1677" s="177" t="s">
        <v>1483</v>
      </c>
      <c r="O1677" s="177"/>
      <c r="Q1677" s="167"/>
    </row>
    <row r="1678" spans="1:82">
      <c r="A1678" s="175"/>
      <c r="B1678" s="176"/>
      <c r="C1678" s="228" t="s">
        <v>1484</v>
      </c>
      <c r="D1678" s="229"/>
      <c r="E1678" s="178">
        <v>0</v>
      </c>
      <c r="F1678" s="179"/>
      <c r="G1678" s="180"/>
      <c r="H1678" s="181"/>
      <c r="I1678" s="182"/>
      <c r="J1678" s="181"/>
      <c r="K1678" s="182"/>
      <c r="M1678" s="177" t="s">
        <v>1484</v>
      </c>
      <c r="O1678" s="177"/>
      <c r="Q1678" s="167"/>
    </row>
    <row r="1679" spans="1:82">
      <c r="A1679" s="175"/>
      <c r="B1679" s="176"/>
      <c r="C1679" s="228" t="s">
        <v>1485</v>
      </c>
      <c r="D1679" s="229"/>
      <c r="E1679" s="178">
        <v>113.83</v>
      </c>
      <c r="F1679" s="179"/>
      <c r="G1679" s="180"/>
      <c r="H1679" s="181"/>
      <c r="I1679" s="182"/>
      <c r="J1679" s="181"/>
      <c r="K1679" s="182"/>
      <c r="M1679" s="177" t="s">
        <v>1485</v>
      </c>
      <c r="O1679" s="177"/>
      <c r="Q1679" s="167"/>
    </row>
    <row r="1680" spans="1:82">
      <c r="A1680" s="175"/>
      <c r="B1680" s="176"/>
      <c r="C1680" s="228" t="s">
        <v>1486</v>
      </c>
      <c r="D1680" s="229"/>
      <c r="E1680" s="178">
        <v>-6.6420000000000003</v>
      </c>
      <c r="F1680" s="179"/>
      <c r="G1680" s="180"/>
      <c r="H1680" s="181"/>
      <c r="I1680" s="182"/>
      <c r="J1680" s="181"/>
      <c r="K1680" s="182"/>
      <c r="M1680" s="177" t="s">
        <v>1486</v>
      </c>
      <c r="O1680" s="177"/>
      <c r="Q1680" s="167"/>
    </row>
    <row r="1681" spans="1:17">
      <c r="A1681" s="175"/>
      <c r="B1681" s="176"/>
      <c r="C1681" s="228" t="s">
        <v>1487</v>
      </c>
      <c r="D1681" s="229"/>
      <c r="E1681" s="178">
        <v>0</v>
      </c>
      <c r="F1681" s="179"/>
      <c r="G1681" s="180"/>
      <c r="H1681" s="181"/>
      <c r="I1681" s="182"/>
      <c r="J1681" s="181"/>
      <c r="K1681" s="182"/>
      <c r="M1681" s="177" t="s">
        <v>1487</v>
      </c>
      <c r="O1681" s="177"/>
      <c r="Q1681" s="167"/>
    </row>
    <row r="1682" spans="1:17">
      <c r="A1682" s="175"/>
      <c r="B1682" s="176"/>
      <c r="C1682" s="228" t="s">
        <v>1488</v>
      </c>
      <c r="D1682" s="229"/>
      <c r="E1682" s="178">
        <v>18.899999999999999</v>
      </c>
      <c r="F1682" s="179"/>
      <c r="G1682" s="180"/>
      <c r="H1682" s="181"/>
      <c r="I1682" s="182"/>
      <c r="J1682" s="181"/>
      <c r="K1682" s="182"/>
      <c r="M1682" s="177" t="s">
        <v>1488</v>
      </c>
      <c r="O1682" s="177"/>
      <c r="Q1682" s="167"/>
    </row>
    <row r="1683" spans="1:17">
      <c r="A1683" s="175"/>
      <c r="B1683" s="176"/>
      <c r="C1683" s="228" t="s">
        <v>1489</v>
      </c>
      <c r="D1683" s="229"/>
      <c r="E1683" s="178">
        <v>9.98</v>
      </c>
      <c r="F1683" s="179"/>
      <c r="G1683" s="180"/>
      <c r="H1683" s="181"/>
      <c r="I1683" s="182"/>
      <c r="J1683" s="181"/>
      <c r="K1683" s="182"/>
      <c r="M1683" s="177" t="s">
        <v>1489</v>
      </c>
      <c r="O1683" s="177"/>
      <c r="Q1683" s="167"/>
    </row>
    <row r="1684" spans="1:17">
      <c r="A1684" s="175"/>
      <c r="B1684" s="176"/>
      <c r="C1684" s="228" t="s">
        <v>1490</v>
      </c>
      <c r="D1684" s="229"/>
      <c r="E1684" s="178">
        <v>521.47119999999995</v>
      </c>
      <c r="F1684" s="179"/>
      <c r="G1684" s="180"/>
      <c r="H1684" s="181"/>
      <c r="I1684" s="182"/>
      <c r="J1684" s="181"/>
      <c r="K1684" s="182"/>
      <c r="M1684" s="177" t="s">
        <v>1490</v>
      </c>
      <c r="O1684" s="177"/>
      <c r="Q1684" s="167"/>
    </row>
    <row r="1685" spans="1:17">
      <c r="A1685" s="175"/>
      <c r="B1685" s="176"/>
      <c r="C1685" s="228" t="s">
        <v>1486</v>
      </c>
      <c r="D1685" s="229"/>
      <c r="E1685" s="178">
        <v>-6.6420000000000003</v>
      </c>
      <c r="F1685" s="179"/>
      <c r="G1685" s="180"/>
      <c r="H1685" s="181"/>
      <c r="I1685" s="182"/>
      <c r="J1685" s="181"/>
      <c r="K1685" s="182"/>
      <c r="M1685" s="177" t="s">
        <v>1486</v>
      </c>
      <c r="O1685" s="177"/>
      <c r="Q1685" s="167"/>
    </row>
    <row r="1686" spans="1:17">
      <c r="A1686" s="175"/>
      <c r="B1686" s="176"/>
      <c r="C1686" s="228" t="s">
        <v>1491</v>
      </c>
      <c r="D1686" s="229"/>
      <c r="E1686" s="178">
        <v>-24.428000000000001</v>
      </c>
      <c r="F1686" s="179"/>
      <c r="G1686" s="180"/>
      <c r="H1686" s="181"/>
      <c r="I1686" s="182"/>
      <c r="J1686" s="181"/>
      <c r="K1686" s="182"/>
      <c r="M1686" s="177" t="s">
        <v>1491</v>
      </c>
      <c r="O1686" s="177"/>
      <c r="Q1686" s="167"/>
    </row>
    <row r="1687" spans="1:17">
      <c r="A1687" s="175"/>
      <c r="B1687" s="176"/>
      <c r="C1687" s="228" t="s">
        <v>1492</v>
      </c>
      <c r="D1687" s="229"/>
      <c r="E1687" s="178">
        <v>58.304400000000001</v>
      </c>
      <c r="F1687" s="179"/>
      <c r="G1687" s="180"/>
      <c r="H1687" s="181"/>
      <c r="I1687" s="182"/>
      <c r="J1687" s="181"/>
      <c r="K1687" s="182"/>
      <c r="M1687" s="177" t="s">
        <v>1492</v>
      </c>
      <c r="O1687" s="177"/>
      <c r="Q1687" s="167"/>
    </row>
    <row r="1688" spans="1:17">
      <c r="A1688" s="175"/>
      <c r="B1688" s="176"/>
      <c r="C1688" s="228" t="s">
        <v>1493</v>
      </c>
      <c r="D1688" s="229"/>
      <c r="E1688" s="178">
        <v>40.886600000000001</v>
      </c>
      <c r="F1688" s="179"/>
      <c r="G1688" s="180"/>
      <c r="H1688" s="181"/>
      <c r="I1688" s="182"/>
      <c r="J1688" s="181"/>
      <c r="K1688" s="182"/>
      <c r="M1688" s="177" t="s">
        <v>1493</v>
      </c>
      <c r="O1688" s="177"/>
      <c r="Q1688" s="167"/>
    </row>
    <row r="1689" spans="1:17">
      <c r="A1689" s="175"/>
      <c r="B1689" s="176"/>
      <c r="C1689" s="228" t="s">
        <v>1494</v>
      </c>
      <c r="D1689" s="229"/>
      <c r="E1689" s="178">
        <v>-3.3959999999999999</v>
      </c>
      <c r="F1689" s="179"/>
      <c r="G1689" s="180"/>
      <c r="H1689" s="181"/>
      <c r="I1689" s="182"/>
      <c r="J1689" s="181"/>
      <c r="K1689" s="182"/>
      <c r="M1689" s="177" t="s">
        <v>1494</v>
      </c>
      <c r="O1689" s="177"/>
      <c r="Q1689" s="167"/>
    </row>
    <row r="1690" spans="1:17">
      <c r="A1690" s="175"/>
      <c r="B1690" s="176"/>
      <c r="C1690" s="228" t="s">
        <v>1495</v>
      </c>
      <c r="D1690" s="229"/>
      <c r="E1690" s="178">
        <v>8.5864999999999991</v>
      </c>
      <c r="F1690" s="179"/>
      <c r="G1690" s="180"/>
      <c r="H1690" s="181"/>
      <c r="I1690" s="182"/>
      <c r="J1690" s="181"/>
      <c r="K1690" s="182"/>
      <c r="M1690" s="177" t="s">
        <v>1495</v>
      </c>
      <c r="O1690" s="177"/>
      <c r="Q1690" s="167"/>
    </row>
    <row r="1691" spans="1:17">
      <c r="A1691" s="175"/>
      <c r="B1691" s="176"/>
      <c r="C1691" s="228" t="s">
        <v>1496</v>
      </c>
      <c r="D1691" s="229"/>
      <c r="E1691" s="178">
        <v>1.28</v>
      </c>
      <c r="F1691" s="179"/>
      <c r="G1691" s="180"/>
      <c r="H1691" s="181"/>
      <c r="I1691" s="182"/>
      <c r="J1691" s="181"/>
      <c r="K1691" s="182"/>
      <c r="M1691" s="177" t="s">
        <v>1496</v>
      </c>
      <c r="O1691" s="177"/>
      <c r="Q1691" s="167"/>
    </row>
    <row r="1692" spans="1:17">
      <c r="A1692" s="175"/>
      <c r="B1692" s="176"/>
      <c r="C1692" s="228" t="s">
        <v>1497</v>
      </c>
      <c r="D1692" s="229"/>
      <c r="E1692" s="178">
        <v>4.72</v>
      </c>
      <c r="F1692" s="179"/>
      <c r="G1692" s="180"/>
      <c r="H1692" s="181"/>
      <c r="I1692" s="182"/>
      <c r="J1692" s="181"/>
      <c r="K1692" s="182"/>
      <c r="M1692" s="177" t="s">
        <v>1497</v>
      </c>
      <c r="O1692" s="177"/>
      <c r="Q1692" s="167"/>
    </row>
    <row r="1693" spans="1:17">
      <c r="A1693" s="175"/>
      <c r="B1693" s="176"/>
      <c r="C1693" s="228" t="s">
        <v>1498</v>
      </c>
      <c r="D1693" s="229"/>
      <c r="E1693" s="178">
        <v>58.364400000000003</v>
      </c>
      <c r="F1693" s="179"/>
      <c r="G1693" s="180"/>
      <c r="H1693" s="181"/>
      <c r="I1693" s="182"/>
      <c r="J1693" s="181"/>
      <c r="K1693" s="182"/>
      <c r="M1693" s="177" t="s">
        <v>1498</v>
      </c>
      <c r="O1693" s="177"/>
      <c r="Q1693" s="167"/>
    </row>
    <row r="1694" spans="1:17">
      <c r="A1694" s="175"/>
      <c r="B1694" s="176"/>
      <c r="C1694" s="228" t="s">
        <v>1499</v>
      </c>
      <c r="D1694" s="229"/>
      <c r="E1694" s="178">
        <v>59.049799999999998</v>
      </c>
      <c r="F1694" s="179"/>
      <c r="G1694" s="180"/>
      <c r="H1694" s="181"/>
      <c r="I1694" s="182"/>
      <c r="J1694" s="181"/>
      <c r="K1694" s="182"/>
      <c r="M1694" s="177" t="s">
        <v>1499</v>
      </c>
      <c r="O1694" s="177"/>
      <c r="Q1694" s="167"/>
    </row>
    <row r="1695" spans="1:17">
      <c r="A1695" s="175"/>
      <c r="B1695" s="176"/>
      <c r="C1695" s="228" t="s">
        <v>1500</v>
      </c>
      <c r="D1695" s="229"/>
      <c r="E1695" s="178">
        <v>41.228200000000001</v>
      </c>
      <c r="F1695" s="179"/>
      <c r="G1695" s="180"/>
      <c r="H1695" s="181"/>
      <c r="I1695" s="182"/>
      <c r="J1695" s="181"/>
      <c r="K1695" s="182"/>
      <c r="M1695" s="177" t="s">
        <v>1500</v>
      </c>
      <c r="O1695" s="177"/>
      <c r="Q1695" s="167"/>
    </row>
    <row r="1696" spans="1:17">
      <c r="A1696" s="175"/>
      <c r="B1696" s="176"/>
      <c r="C1696" s="228" t="s">
        <v>1501</v>
      </c>
      <c r="D1696" s="229"/>
      <c r="E1696" s="178">
        <v>-3.0209999999999999</v>
      </c>
      <c r="F1696" s="179"/>
      <c r="G1696" s="180"/>
      <c r="H1696" s="181"/>
      <c r="I1696" s="182"/>
      <c r="J1696" s="181"/>
      <c r="K1696" s="182"/>
      <c r="M1696" s="177" t="s">
        <v>1501</v>
      </c>
      <c r="O1696" s="177"/>
      <c r="Q1696" s="167"/>
    </row>
    <row r="1697" spans="1:17">
      <c r="A1697" s="175"/>
      <c r="B1697" s="176"/>
      <c r="C1697" s="228" t="s">
        <v>1502</v>
      </c>
      <c r="D1697" s="229"/>
      <c r="E1697" s="178">
        <v>8.6255000000000006</v>
      </c>
      <c r="F1697" s="179"/>
      <c r="G1697" s="180"/>
      <c r="H1697" s="181"/>
      <c r="I1697" s="182"/>
      <c r="J1697" s="181"/>
      <c r="K1697" s="182"/>
      <c r="M1697" s="177" t="s">
        <v>1502</v>
      </c>
      <c r="O1697" s="177"/>
      <c r="Q1697" s="167"/>
    </row>
    <row r="1698" spans="1:17">
      <c r="A1698" s="175"/>
      <c r="B1698" s="176"/>
      <c r="C1698" s="228" t="s">
        <v>1503</v>
      </c>
      <c r="D1698" s="229"/>
      <c r="E1698" s="178">
        <v>0.72</v>
      </c>
      <c r="F1698" s="179"/>
      <c r="G1698" s="180"/>
      <c r="H1698" s="181"/>
      <c r="I1698" s="182"/>
      <c r="J1698" s="181"/>
      <c r="K1698" s="182"/>
      <c r="M1698" s="177" t="s">
        <v>1503</v>
      </c>
      <c r="O1698" s="177"/>
      <c r="Q1698" s="167"/>
    </row>
    <row r="1699" spans="1:17">
      <c r="A1699" s="175"/>
      <c r="B1699" s="176"/>
      <c r="C1699" s="228" t="s">
        <v>1504</v>
      </c>
      <c r="D1699" s="229"/>
      <c r="E1699" s="178">
        <v>5.35</v>
      </c>
      <c r="F1699" s="179"/>
      <c r="G1699" s="180"/>
      <c r="H1699" s="181"/>
      <c r="I1699" s="182"/>
      <c r="J1699" s="181"/>
      <c r="K1699" s="182"/>
      <c r="M1699" s="177" t="s">
        <v>1504</v>
      </c>
      <c r="O1699" s="177"/>
      <c r="Q1699" s="167"/>
    </row>
    <row r="1700" spans="1:17">
      <c r="A1700" s="175"/>
      <c r="B1700" s="176"/>
      <c r="C1700" s="228" t="s">
        <v>1505</v>
      </c>
      <c r="D1700" s="229"/>
      <c r="E1700" s="178">
        <v>58.2044</v>
      </c>
      <c r="F1700" s="179"/>
      <c r="G1700" s="180"/>
      <c r="H1700" s="181"/>
      <c r="I1700" s="182"/>
      <c r="J1700" s="181"/>
      <c r="K1700" s="182"/>
      <c r="M1700" s="177" t="s">
        <v>1505</v>
      </c>
      <c r="O1700" s="177"/>
      <c r="Q1700" s="167"/>
    </row>
    <row r="1701" spans="1:17">
      <c r="A1701" s="175"/>
      <c r="B1701" s="176"/>
      <c r="C1701" s="228" t="s">
        <v>1506</v>
      </c>
      <c r="D1701" s="229"/>
      <c r="E1701" s="178">
        <v>58.159799999999997</v>
      </c>
      <c r="F1701" s="179"/>
      <c r="G1701" s="180"/>
      <c r="H1701" s="181"/>
      <c r="I1701" s="182"/>
      <c r="J1701" s="181"/>
      <c r="K1701" s="182"/>
      <c r="M1701" s="177" t="s">
        <v>1506</v>
      </c>
      <c r="O1701" s="177"/>
      <c r="Q1701" s="167"/>
    </row>
    <row r="1702" spans="1:17">
      <c r="A1702" s="175"/>
      <c r="B1702" s="176"/>
      <c r="C1702" s="228" t="s">
        <v>1507</v>
      </c>
      <c r="D1702" s="229"/>
      <c r="E1702" s="178">
        <v>40.545000000000002</v>
      </c>
      <c r="F1702" s="179"/>
      <c r="G1702" s="180"/>
      <c r="H1702" s="181"/>
      <c r="I1702" s="182"/>
      <c r="J1702" s="181"/>
      <c r="K1702" s="182"/>
      <c r="M1702" s="177" t="s">
        <v>1507</v>
      </c>
      <c r="O1702" s="177"/>
      <c r="Q1702" s="167"/>
    </row>
    <row r="1703" spans="1:17">
      <c r="A1703" s="175"/>
      <c r="B1703" s="176"/>
      <c r="C1703" s="228" t="s">
        <v>1501</v>
      </c>
      <c r="D1703" s="229"/>
      <c r="E1703" s="178">
        <v>-3.0209999999999999</v>
      </c>
      <c r="F1703" s="179"/>
      <c r="G1703" s="180"/>
      <c r="H1703" s="181"/>
      <c r="I1703" s="182"/>
      <c r="J1703" s="181"/>
      <c r="K1703" s="182"/>
      <c r="M1703" s="177" t="s">
        <v>1501</v>
      </c>
      <c r="O1703" s="177"/>
      <c r="Q1703" s="167"/>
    </row>
    <row r="1704" spans="1:17">
      <c r="A1704" s="175"/>
      <c r="B1704" s="176"/>
      <c r="C1704" s="228" t="s">
        <v>1508</v>
      </c>
      <c r="D1704" s="229"/>
      <c r="E1704" s="178">
        <v>8.5344999999999995</v>
      </c>
      <c r="F1704" s="179"/>
      <c r="G1704" s="180"/>
      <c r="H1704" s="181"/>
      <c r="I1704" s="182"/>
      <c r="J1704" s="181"/>
      <c r="K1704" s="182"/>
      <c r="M1704" s="177" t="s">
        <v>1508</v>
      </c>
      <c r="O1704" s="177"/>
      <c r="Q1704" s="167"/>
    </row>
    <row r="1705" spans="1:17">
      <c r="A1705" s="175"/>
      <c r="B1705" s="176"/>
      <c r="C1705" s="228" t="s">
        <v>1509</v>
      </c>
      <c r="D1705" s="229"/>
      <c r="E1705" s="178">
        <v>1.1000000000000001</v>
      </c>
      <c r="F1705" s="179"/>
      <c r="G1705" s="180"/>
      <c r="H1705" s="181"/>
      <c r="I1705" s="182"/>
      <c r="J1705" s="181"/>
      <c r="K1705" s="182"/>
      <c r="M1705" s="177" t="s">
        <v>1509</v>
      </c>
      <c r="O1705" s="177"/>
      <c r="Q1705" s="167"/>
    </row>
    <row r="1706" spans="1:17">
      <c r="A1706" s="175"/>
      <c r="B1706" s="176"/>
      <c r="C1706" s="228" t="s">
        <v>1510</v>
      </c>
      <c r="D1706" s="229"/>
      <c r="E1706" s="178">
        <v>4.6399999999999997</v>
      </c>
      <c r="F1706" s="179"/>
      <c r="G1706" s="180"/>
      <c r="H1706" s="181"/>
      <c r="I1706" s="182"/>
      <c r="J1706" s="181"/>
      <c r="K1706" s="182"/>
      <c r="M1706" s="177" t="s">
        <v>1510</v>
      </c>
      <c r="O1706" s="177"/>
      <c r="Q1706" s="167"/>
    </row>
    <row r="1707" spans="1:17">
      <c r="A1707" s="175"/>
      <c r="B1707" s="176"/>
      <c r="C1707" s="228" t="s">
        <v>1511</v>
      </c>
      <c r="D1707" s="229"/>
      <c r="E1707" s="178">
        <v>58.2044</v>
      </c>
      <c r="F1707" s="179"/>
      <c r="G1707" s="180"/>
      <c r="H1707" s="181"/>
      <c r="I1707" s="182"/>
      <c r="J1707" s="181"/>
      <c r="K1707" s="182"/>
      <c r="M1707" s="177" t="s">
        <v>1511</v>
      </c>
      <c r="O1707" s="177"/>
      <c r="Q1707" s="167"/>
    </row>
    <row r="1708" spans="1:17">
      <c r="A1708" s="175"/>
      <c r="B1708" s="176"/>
      <c r="C1708" s="228" t="s">
        <v>1512</v>
      </c>
      <c r="D1708" s="229"/>
      <c r="E1708" s="178">
        <v>58.309800000000003</v>
      </c>
      <c r="F1708" s="179"/>
      <c r="G1708" s="180"/>
      <c r="H1708" s="181"/>
      <c r="I1708" s="182"/>
      <c r="J1708" s="181"/>
      <c r="K1708" s="182"/>
      <c r="M1708" s="177" t="s">
        <v>1512</v>
      </c>
      <c r="O1708" s="177"/>
      <c r="Q1708" s="167"/>
    </row>
    <row r="1709" spans="1:17">
      <c r="A1709" s="175"/>
      <c r="B1709" s="176"/>
      <c r="C1709" s="228" t="s">
        <v>1513</v>
      </c>
      <c r="D1709" s="229"/>
      <c r="E1709" s="178">
        <v>32.131999999999998</v>
      </c>
      <c r="F1709" s="179"/>
      <c r="G1709" s="180"/>
      <c r="H1709" s="181"/>
      <c r="I1709" s="182"/>
      <c r="J1709" s="181"/>
      <c r="K1709" s="182"/>
      <c r="M1709" s="177" t="s">
        <v>1513</v>
      </c>
      <c r="O1709" s="177"/>
      <c r="Q1709" s="167"/>
    </row>
    <row r="1710" spans="1:17">
      <c r="A1710" s="175"/>
      <c r="B1710" s="176"/>
      <c r="C1710" s="228" t="s">
        <v>1501</v>
      </c>
      <c r="D1710" s="229"/>
      <c r="E1710" s="178">
        <v>-3.0209999999999999</v>
      </c>
      <c r="F1710" s="179"/>
      <c r="G1710" s="180"/>
      <c r="H1710" s="181"/>
      <c r="I1710" s="182"/>
      <c r="J1710" s="181"/>
      <c r="K1710" s="182"/>
      <c r="M1710" s="177" t="s">
        <v>1501</v>
      </c>
      <c r="O1710" s="177"/>
      <c r="Q1710" s="167"/>
    </row>
    <row r="1711" spans="1:17">
      <c r="A1711" s="175"/>
      <c r="B1711" s="176"/>
      <c r="C1711" s="228" t="s">
        <v>1514</v>
      </c>
      <c r="D1711" s="229"/>
      <c r="E1711" s="178">
        <v>8.84</v>
      </c>
      <c r="F1711" s="179"/>
      <c r="G1711" s="180"/>
      <c r="H1711" s="181"/>
      <c r="I1711" s="182"/>
      <c r="J1711" s="181"/>
      <c r="K1711" s="182"/>
      <c r="M1711" s="177" t="s">
        <v>1514</v>
      </c>
      <c r="O1711" s="177"/>
      <c r="Q1711" s="167"/>
    </row>
    <row r="1712" spans="1:17">
      <c r="A1712" s="175"/>
      <c r="B1712" s="176"/>
      <c r="C1712" s="228" t="s">
        <v>1515</v>
      </c>
      <c r="D1712" s="229"/>
      <c r="E1712" s="178">
        <v>7.5594999999999999</v>
      </c>
      <c r="F1712" s="179"/>
      <c r="G1712" s="180"/>
      <c r="H1712" s="181"/>
      <c r="I1712" s="182"/>
      <c r="J1712" s="181"/>
      <c r="K1712" s="182"/>
      <c r="M1712" s="177" t="s">
        <v>1515</v>
      </c>
      <c r="O1712" s="177"/>
      <c r="Q1712" s="167"/>
    </row>
    <row r="1713" spans="1:17">
      <c r="A1713" s="175"/>
      <c r="B1713" s="176"/>
      <c r="C1713" s="228" t="s">
        <v>1516</v>
      </c>
      <c r="D1713" s="229"/>
      <c r="E1713" s="178">
        <v>0.56000000000000005</v>
      </c>
      <c r="F1713" s="179"/>
      <c r="G1713" s="180"/>
      <c r="H1713" s="181"/>
      <c r="I1713" s="182"/>
      <c r="J1713" s="181"/>
      <c r="K1713" s="182"/>
      <c r="M1713" s="177" t="s">
        <v>1516</v>
      </c>
      <c r="O1713" s="177"/>
      <c r="Q1713" s="167"/>
    </row>
    <row r="1714" spans="1:17">
      <c r="A1714" s="175"/>
      <c r="B1714" s="176"/>
      <c r="C1714" s="228" t="s">
        <v>1517</v>
      </c>
      <c r="D1714" s="229"/>
      <c r="E1714" s="178">
        <v>5.27</v>
      </c>
      <c r="F1714" s="179"/>
      <c r="G1714" s="180"/>
      <c r="H1714" s="181"/>
      <c r="I1714" s="182"/>
      <c r="J1714" s="181"/>
      <c r="K1714" s="182"/>
      <c r="M1714" s="177" t="s">
        <v>1517</v>
      </c>
      <c r="O1714" s="177"/>
      <c r="Q1714" s="167"/>
    </row>
    <row r="1715" spans="1:17">
      <c r="A1715" s="175"/>
      <c r="B1715" s="176"/>
      <c r="C1715" s="228" t="s">
        <v>1518</v>
      </c>
      <c r="D1715" s="229"/>
      <c r="E1715" s="178">
        <v>58.244399999999999</v>
      </c>
      <c r="F1715" s="179"/>
      <c r="G1715" s="180"/>
      <c r="H1715" s="181"/>
      <c r="I1715" s="182"/>
      <c r="J1715" s="181"/>
      <c r="K1715" s="182"/>
      <c r="M1715" s="177" t="s">
        <v>1518</v>
      </c>
      <c r="O1715" s="177"/>
      <c r="Q1715" s="167"/>
    </row>
    <row r="1716" spans="1:17">
      <c r="A1716" s="175"/>
      <c r="B1716" s="176"/>
      <c r="C1716" s="228" t="s">
        <v>1519</v>
      </c>
      <c r="D1716" s="229"/>
      <c r="E1716" s="178">
        <v>45.475000000000001</v>
      </c>
      <c r="F1716" s="179"/>
      <c r="G1716" s="180"/>
      <c r="H1716" s="181"/>
      <c r="I1716" s="182"/>
      <c r="J1716" s="181"/>
      <c r="K1716" s="182"/>
      <c r="M1716" s="177" t="s">
        <v>1519</v>
      </c>
      <c r="O1716" s="177"/>
      <c r="Q1716" s="167"/>
    </row>
    <row r="1717" spans="1:17">
      <c r="A1717" s="175"/>
      <c r="B1717" s="176"/>
      <c r="C1717" s="228" t="s">
        <v>1520</v>
      </c>
      <c r="D1717" s="229"/>
      <c r="E1717" s="178">
        <v>13.13</v>
      </c>
      <c r="F1717" s="179"/>
      <c r="G1717" s="180"/>
      <c r="H1717" s="181"/>
      <c r="I1717" s="182"/>
      <c r="J1717" s="181"/>
      <c r="K1717" s="182"/>
      <c r="M1717" s="177" t="s">
        <v>1520</v>
      </c>
      <c r="O1717" s="177"/>
      <c r="Q1717" s="167"/>
    </row>
    <row r="1718" spans="1:17">
      <c r="A1718" s="175"/>
      <c r="B1718" s="176"/>
      <c r="C1718" s="228" t="s">
        <v>1521</v>
      </c>
      <c r="D1718" s="229"/>
      <c r="E1718" s="178">
        <v>58.599800000000002</v>
      </c>
      <c r="F1718" s="179"/>
      <c r="G1718" s="180"/>
      <c r="H1718" s="181"/>
      <c r="I1718" s="182"/>
      <c r="J1718" s="181"/>
      <c r="K1718" s="182"/>
      <c r="M1718" s="177" t="s">
        <v>1521</v>
      </c>
      <c r="O1718" s="177"/>
      <c r="Q1718" s="167"/>
    </row>
    <row r="1719" spans="1:17">
      <c r="A1719" s="175"/>
      <c r="B1719" s="176"/>
      <c r="C1719" s="228" t="s">
        <v>1522</v>
      </c>
      <c r="D1719" s="229"/>
      <c r="E1719" s="178">
        <v>32.131999999999998</v>
      </c>
      <c r="F1719" s="179"/>
      <c r="G1719" s="180"/>
      <c r="H1719" s="181"/>
      <c r="I1719" s="182"/>
      <c r="J1719" s="181"/>
      <c r="K1719" s="182"/>
      <c r="M1719" s="177" t="s">
        <v>1522</v>
      </c>
      <c r="O1719" s="177"/>
      <c r="Q1719" s="167"/>
    </row>
    <row r="1720" spans="1:17">
      <c r="A1720" s="175"/>
      <c r="B1720" s="176"/>
      <c r="C1720" s="228" t="s">
        <v>1501</v>
      </c>
      <c r="D1720" s="229"/>
      <c r="E1720" s="178">
        <v>-3.0209999999999999</v>
      </c>
      <c r="F1720" s="179"/>
      <c r="G1720" s="180"/>
      <c r="H1720" s="181"/>
      <c r="I1720" s="182"/>
      <c r="J1720" s="181"/>
      <c r="K1720" s="182"/>
      <c r="M1720" s="177" t="s">
        <v>1501</v>
      </c>
      <c r="O1720" s="177"/>
      <c r="Q1720" s="167"/>
    </row>
    <row r="1721" spans="1:17">
      <c r="A1721" s="175"/>
      <c r="B1721" s="176"/>
      <c r="C1721" s="228" t="s">
        <v>1514</v>
      </c>
      <c r="D1721" s="229"/>
      <c r="E1721" s="178">
        <v>8.84</v>
      </c>
      <c r="F1721" s="179"/>
      <c r="G1721" s="180"/>
      <c r="H1721" s="181"/>
      <c r="I1721" s="182"/>
      <c r="J1721" s="181"/>
      <c r="K1721" s="182"/>
      <c r="M1721" s="177" t="s">
        <v>1514</v>
      </c>
      <c r="O1721" s="177"/>
      <c r="Q1721" s="167"/>
    </row>
    <row r="1722" spans="1:17">
      <c r="A1722" s="175"/>
      <c r="B1722" s="176"/>
      <c r="C1722" s="228" t="s">
        <v>1523</v>
      </c>
      <c r="D1722" s="229"/>
      <c r="E1722" s="178">
        <v>8.5995000000000008</v>
      </c>
      <c r="F1722" s="179"/>
      <c r="G1722" s="180"/>
      <c r="H1722" s="181"/>
      <c r="I1722" s="182"/>
      <c r="J1722" s="181"/>
      <c r="K1722" s="182"/>
      <c r="M1722" s="177" t="s">
        <v>1523</v>
      </c>
      <c r="O1722" s="177"/>
      <c r="Q1722" s="167"/>
    </row>
    <row r="1723" spans="1:17">
      <c r="A1723" s="175"/>
      <c r="B1723" s="176"/>
      <c r="C1723" s="228" t="s">
        <v>1524</v>
      </c>
      <c r="D1723" s="229"/>
      <c r="E1723" s="178">
        <v>1.28</v>
      </c>
      <c r="F1723" s="179"/>
      <c r="G1723" s="180"/>
      <c r="H1723" s="181"/>
      <c r="I1723" s="182"/>
      <c r="J1723" s="181"/>
      <c r="K1723" s="182"/>
      <c r="M1723" s="177" t="s">
        <v>1524</v>
      </c>
      <c r="O1723" s="177"/>
      <c r="Q1723" s="167"/>
    </row>
    <row r="1724" spans="1:17">
      <c r="A1724" s="175"/>
      <c r="B1724" s="176"/>
      <c r="C1724" s="228" t="s">
        <v>1525</v>
      </c>
      <c r="D1724" s="229"/>
      <c r="E1724" s="178">
        <v>4.7300000000000004</v>
      </c>
      <c r="F1724" s="179"/>
      <c r="G1724" s="180"/>
      <c r="H1724" s="181"/>
      <c r="I1724" s="182"/>
      <c r="J1724" s="181"/>
      <c r="K1724" s="182"/>
      <c r="M1724" s="177" t="s">
        <v>1525</v>
      </c>
      <c r="O1724" s="177"/>
      <c r="Q1724" s="167"/>
    </row>
    <row r="1725" spans="1:17">
      <c r="A1725" s="175"/>
      <c r="B1725" s="176"/>
      <c r="C1725" s="228" t="s">
        <v>1526</v>
      </c>
      <c r="D1725" s="229"/>
      <c r="E1725" s="178">
        <v>58.269799999999996</v>
      </c>
      <c r="F1725" s="179"/>
      <c r="G1725" s="180"/>
      <c r="H1725" s="181"/>
      <c r="I1725" s="182"/>
      <c r="J1725" s="181"/>
      <c r="K1725" s="182"/>
      <c r="M1725" s="177" t="s">
        <v>1526</v>
      </c>
      <c r="O1725" s="177"/>
      <c r="Q1725" s="167"/>
    </row>
    <row r="1726" spans="1:17">
      <c r="A1726" s="175"/>
      <c r="B1726" s="176"/>
      <c r="C1726" s="228" t="s">
        <v>1527</v>
      </c>
      <c r="D1726" s="229"/>
      <c r="E1726" s="178">
        <v>58.219799999999999</v>
      </c>
      <c r="F1726" s="179"/>
      <c r="G1726" s="180"/>
      <c r="H1726" s="181"/>
      <c r="I1726" s="182"/>
      <c r="J1726" s="181"/>
      <c r="K1726" s="182"/>
      <c r="M1726" s="177" t="s">
        <v>1527</v>
      </c>
      <c r="O1726" s="177"/>
      <c r="Q1726" s="167"/>
    </row>
    <row r="1727" spans="1:17">
      <c r="A1727" s="175"/>
      <c r="B1727" s="176"/>
      <c r="C1727" s="228" t="s">
        <v>1528</v>
      </c>
      <c r="D1727" s="229"/>
      <c r="E1727" s="178">
        <v>15.08</v>
      </c>
      <c r="F1727" s="179"/>
      <c r="G1727" s="180"/>
      <c r="H1727" s="181"/>
      <c r="I1727" s="182"/>
      <c r="J1727" s="181"/>
      <c r="K1727" s="182"/>
      <c r="M1727" s="177" t="s">
        <v>1528</v>
      </c>
      <c r="O1727" s="177"/>
      <c r="Q1727" s="167"/>
    </row>
    <row r="1728" spans="1:17">
      <c r="A1728" s="175"/>
      <c r="B1728" s="176"/>
      <c r="C1728" s="228" t="s">
        <v>1501</v>
      </c>
      <c r="D1728" s="229"/>
      <c r="E1728" s="178">
        <v>-3.0209999999999999</v>
      </c>
      <c r="F1728" s="179"/>
      <c r="G1728" s="180"/>
      <c r="H1728" s="181"/>
      <c r="I1728" s="182"/>
      <c r="J1728" s="181"/>
      <c r="K1728" s="182"/>
      <c r="M1728" s="177" t="s">
        <v>1501</v>
      </c>
      <c r="O1728" s="177"/>
      <c r="Q1728" s="167"/>
    </row>
    <row r="1729" spans="1:17">
      <c r="A1729" s="175"/>
      <c r="B1729" s="176"/>
      <c r="C1729" s="228" t="s">
        <v>1514</v>
      </c>
      <c r="D1729" s="229"/>
      <c r="E1729" s="178">
        <v>8.84</v>
      </c>
      <c r="F1729" s="179"/>
      <c r="G1729" s="180"/>
      <c r="H1729" s="181"/>
      <c r="I1729" s="182"/>
      <c r="J1729" s="181"/>
      <c r="K1729" s="182"/>
      <c r="M1729" s="177" t="s">
        <v>1514</v>
      </c>
      <c r="O1729" s="177"/>
      <c r="Q1729" s="167"/>
    </row>
    <row r="1730" spans="1:17">
      <c r="A1730" s="175"/>
      <c r="B1730" s="176"/>
      <c r="C1730" s="228" t="s">
        <v>1529</v>
      </c>
      <c r="D1730" s="229"/>
      <c r="E1730" s="178">
        <v>8.593</v>
      </c>
      <c r="F1730" s="179"/>
      <c r="G1730" s="180"/>
      <c r="H1730" s="181"/>
      <c r="I1730" s="182"/>
      <c r="J1730" s="181"/>
      <c r="K1730" s="182"/>
      <c r="M1730" s="177" t="s">
        <v>1529</v>
      </c>
      <c r="O1730" s="177"/>
      <c r="Q1730" s="167"/>
    </row>
    <row r="1731" spans="1:17">
      <c r="A1731" s="175"/>
      <c r="B1731" s="176"/>
      <c r="C1731" s="228" t="s">
        <v>1524</v>
      </c>
      <c r="D1731" s="229"/>
      <c r="E1731" s="178">
        <v>1.28</v>
      </c>
      <c r="F1731" s="179"/>
      <c r="G1731" s="180"/>
      <c r="H1731" s="181"/>
      <c r="I1731" s="182"/>
      <c r="J1731" s="181"/>
      <c r="K1731" s="182"/>
      <c r="M1731" s="177" t="s">
        <v>1524</v>
      </c>
      <c r="O1731" s="177"/>
      <c r="Q1731" s="167"/>
    </row>
    <row r="1732" spans="1:17">
      <c r="A1732" s="175"/>
      <c r="B1732" s="176"/>
      <c r="C1732" s="228" t="s">
        <v>1530</v>
      </c>
      <c r="D1732" s="229"/>
      <c r="E1732" s="178">
        <v>4.74</v>
      </c>
      <c r="F1732" s="179"/>
      <c r="G1732" s="180"/>
      <c r="H1732" s="181"/>
      <c r="I1732" s="182"/>
      <c r="J1732" s="181"/>
      <c r="K1732" s="182"/>
      <c r="M1732" s="177" t="s">
        <v>1530</v>
      </c>
      <c r="O1732" s="177"/>
      <c r="Q1732" s="167"/>
    </row>
    <row r="1733" spans="1:17">
      <c r="A1733" s="175"/>
      <c r="B1733" s="176"/>
      <c r="C1733" s="228" t="s">
        <v>1531</v>
      </c>
      <c r="D1733" s="229"/>
      <c r="E1733" s="178">
        <v>58.269799999999996</v>
      </c>
      <c r="F1733" s="179"/>
      <c r="G1733" s="180"/>
      <c r="H1733" s="181"/>
      <c r="I1733" s="182"/>
      <c r="J1733" s="181"/>
      <c r="K1733" s="182"/>
      <c r="M1733" s="177" t="s">
        <v>1531</v>
      </c>
      <c r="O1733" s="177"/>
      <c r="Q1733" s="167"/>
    </row>
    <row r="1734" spans="1:17">
      <c r="A1734" s="175"/>
      <c r="B1734" s="176"/>
      <c r="C1734" s="228" t="s">
        <v>1532</v>
      </c>
      <c r="D1734" s="229"/>
      <c r="E1734" s="178">
        <v>58.154400000000003</v>
      </c>
      <c r="F1734" s="179"/>
      <c r="G1734" s="180"/>
      <c r="H1734" s="181"/>
      <c r="I1734" s="182"/>
      <c r="J1734" s="181"/>
      <c r="K1734" s="182"/>
      <c r="M1734" s="177" t="s">
        <v>1532</v>
      </c>
      <c r="O1734" s="177"/>
      <c r="Q1734" s="167"/>
    </row>
    <row r="1735" spans="1:17">
      <c r="A1735" s="175"/>
      <c r="B1735" s="176"/>
      <c r="C1735" s="228" t="s">
        <v>1533</v>
      </c>
      <c r="D1735" s="229"/>
      <c r="E1735" s="178">
        <v>8.4824999999999999</v>
      </c>
      <c r="F1735" s="179"/>
      <c r="G1735" s="180"/>
      <c r="H1735" s="181"/>
      <c r="I1735" s="182"/>
      <c r="J1735" s="181"/>
      <c r="K1735" s="182"/>
      <c r="M1735" s="177" t="s">
        <v>1533</v>
      </c>
      <c r="O1735" s="177"/>
      <c r="Q1735" s="167"/>
    </row>
    <row r="1736" spans="1:17">
      <c r="A1736" s="175"/>
      <c r="B1736" s="176"/>
      <c r="C1736" s="228" t="s">
        <v>1534</v>
      </c>
      <c r="D1736" s="229"/>
      <c r="E1736" s="178">
        <v>1.28</v>
      </c>
      <c r="F1736" s="179"/>
      <c r="G1736" s="180"/>
      <c r="H1736" s="181"/>
      <c r="I1736" s="182"/>
      <c r="J1736" s="181"/>
      <c r="K1736" s="182"/>
      <c r="M1736" s="177" t="s">
        <v>1534</v>
      </c>
      <c r="O1736" s="177"/>
      <c r="Q1736" s="167"/>
    </row>
    <row r="1737" spans="1:17">
      <c r="A1737" s="175"/>
      <c r="B1737" s="176"/>
      <c r="C1737" s="228" t="s">
        <v>1535</v>
      </c>
      <c r="D1737" s="229"/>
      <c r="E1737" s="178">
        <v>4.5599999999999996</v>
      </c>
      <c r="F1737" s="179"/>
      <c r="G1737" s="180"/>
      <c r="H1737" s="181"/>
      <c r="I1737" s="182"/>
      <c r="J1737" s="181"/>
      <c r="K1737" s="182"/>
      <c r="M1737" s="177" t="s">
        <v>1535</v>
      </c>
      <c r="O1737" s="177"/>
      <c r="Q1737" s="167"/>
    </row>
    <row r="1738" spans="1:17">
      <c r="A1738" s="175"/>
      <c r="B1738" s="176"/>
      <c r="C1738" s="228" t="s">
        <v>1536</v>
      </c>
      <c r="D1738" s="229"/>
      <c r="E1738" s="178">
        <v>31.633400000000002</v>
      </c>
      <c r="F1738" s="179"/>
      <c r="G1738" s="180"/>
      <c r="H1738" s="181"/>
      <c r="I1738" s="182"/>
      <c r="J1738" s="181"/>
      <c r="K1738" s="182"/>
      <c r="M1738" s="177" t="s">
        <v>1536</v>
      </c>
      <c r="O1738" s="177"/>
      <c r="Q1738" s="167"/>
    </row>
    <row r="1739" spans="1:17">
      <c r="A1739" s="175"/>
      <c r="B1739" s="176"/>
      <c r="C1739" s="228" t="s">
        <v>1537</v>
      </c>
      <c r="D1739" s="229"/>
      <c r="E1739" s="178">
        <v>-2.871</v>
      </c>
      <c r="F1739" s="179"/>
      <c r="G1739" s="180"/>
      <c r="H1739" s="181"/>
      <c r="I1739" s="182"/>
      <c r="J1739" s="181"/>
      <c r="K1739" s="182"/>
      <c r="M1739" s="177" t="s">
        <v>1537</v>
      </c>
      <c r="O1739" s="177"/>
      <c r="Q1739" s="167"/>
    </row>
    <row r="1740" spans="1:17">
      <c r="A1740" s="175"/>
      <c r="B1740" s="176"/>
      <c r="C1740" s="228" t="s">
        <v>1538</v>
      </c>
      <c r="D1740" s="229"/>
      <c r="E1740" s="178">
        <v>8.57</v>
      </c>
      <c r="F1740" s="179"/>
      <c r="G1740" s="180"/>
      <c r="H1740" s="181"/>
      <c r="I1740" s="182"/>
      <c r="J1740" s="181"/>
      <c r="K1740" s="182"/>
      <c r="M1740" s="177" t="s">
        <v>1538</v>
      </c>
      <c r="O1740" s="177"/>
      <c r="Q1740" s="167"/>
    </row>
    <row r="1741" spans="1:17">
      <c r="A1741" s="175"/>
      <c r="B1741" s="176"/>
      <c r="C1741" s="228" t="s">
        <v>1539</v>
      </c>
      <c r="D1741" s="229"/>
      <c r="E1741" s="178">
        <v>58.2044</v>
      </c>
      <c r="F1741" s="179"/>
      <c r="G1741" s="180"/>
      <c r="H1741" s="181"/>
      <c r="I1741" s="182"/>
      <c r="J1741" s="181"/>
      <c r="K1741" s="182"/>
      <c r="M1741" s="177" t="s">
        <v>1539</v>
      </c>
      <c r="O1741" s="177"/>
      <c r="Q1741" s="167"/>
    </row>
    <row r="1742" spans="1:17">
      <c r="A1742" s="175"/>
      <c r="B1742" s="176"/>
      <c r="C1742" s="228" t="s">
        <v>1540</v>
      </c>
      <c r="D1742" s="229"/>
      <c r="E1742" s="178">
        <v>58.184399999999997</v>
      </c>
      <c r="F1742" s="179"/>
      <c r="G1742" s="180"/>
      <c r="H1742" s="181"/>
      <c r="I1742" s="182"/>
      <c r="J1742" s="181"/>
      <c r="K1742" s="182"/>
      <c r="M1742" s="177" t="s">
        <v>1540</v>
      </c>
      <c r="O1742" s="177"/>
      <c r="Q1742" s="167"/>
    </row>
    <row r="1743" spans="1:17">
      <c r="A1743" s="175"/>
      <c r="B1743" s="176"/>
      <c r="C1743" s="228" t="s">
        <v>1541</v>
      </c>
      <c r="D1743" s="229"/>
      <c r="E1743" s="178">
        <v>39.947200000000002</v>
      </c>
      <c r="F1743" s="179"/>
      <c r="G1743" s="180"/>
      <c r="H1743" s="181"/>
      <c r="I1743" s="182"/>
      <c r="J1743" s="181"/>
      <c r="K1743" s="182"/>
      <c r="M1743" s="177" t="s">
        <v>1541</v>
      </c>
      <c r="O1743" s="177"/>
      <c r="Q1743" s="167"/>
    </row>
    <row r="1744" spans="1:17">
      <c r="A1744" s="175"/>
      <c r="B1744" s="176"/>
      <c r="C1744" s="228" t="s">
        <v>1537</v>
      </c>
      <c r="D1744" s="229"/>
      <c r="E1744" s="178">
        <v>-2.871</v>
      </c>
      <c r="F1744" s="179"/>
      <c r="G1744" s="180"/>
      <c r="H1744" s="181"/>
      <c r="I1744" s="182"/>
      <c r="J1744" s="181"/>
      <c r="K1744" s="182"/>
      <c r="M1744" s="177" t="s">
        <v>1537</v>
      </c>
      <c r="O1744" s="177"/>
      <c r="Q1744" s="167"/>
    </row>
    <row r="1745" spans="1:17">
      <c r="A1745" s="175"/>
      <c r="B1745" s="176"/>
      <c r="C1745" s="228" t="s">
        <v>1542</v>
      </c>
      <c r="D1745" s="229"/>
      <c r="E1745" s="178">
        <v>8.4435000000000002</v>
      </c>
      <c r="F1745" s="179"/>
      <c r="G1745" s="180"/>
      <c r="H1745" s="181"/>
      <c r="I1745" s="182"/>
      <c r="J1745" s="181"/>
      <c r="K1745" s="182"/>
      <c r="M1745" s="177" t="s">
        <v>1542</v>
      </c>
      <c r="O1745" s="177"/>
      <c r="Q1745" s="167"/>
    </row>
    <row r="1746" spans="1:17">
      <c r="A1746" s="175"/>
      <c r="B1746" s="176"/>
      <c r="C1746" s="228" t="s">
        <v>1534</v>
      </c>
      <c r="D1746" s="229"/>
      <c r="E1746" s="178">
        <v>1.28</v>
      </c>
      <c r="F1746" s="179"/>
      <c r="G1746" s="180"/>
      <c r="H1746" s="181"/>
      <c r="I1746" s="182"/>
      <c r="J1746" s="181"/>
      <c r="K1746" s="182"/>
      <c r="M1746" s="177" t="s">
        <v>1534</v>
      </c>
      <c r="O1746" s="177"/>
      <c r="Q1746" s="167"/>
    </row>
    <row r="1747" spans="1:17">
      <c r="A1747" s="175"/>
      <c r="B1747" s="176"/>
      <c r="C1747" s="228" t="s">
        <v>1543</v>
      </c>
      <c r="D1747" s="229"/>
      <c r="E1747" s="178">
        <v>4.51</v>
      </c>
      <c r="F1747" s="179"/>
      <c r="G1747" s="180"/>
      <c r="H1747" s="181"/>
      <c r="I1747" s="182"/>
      <c r="J1747" s="181"/>
      <c r="K1747" s="182"/>
      <c r="M1747" s="177" t="s">
        <v>1543</v>
      </c>
      <c r="O1747" s="177"/>
      <c r="Q1747" s="167"/>
    </row>
    <row r="1748" spans="1:17">
      <c r="A1748" s="175"/>
      <c r="B1748" s="176"/>
      <c r="C1748" s="228" t="s">
        <v>1544</v>
      </c>
      <c r="D1748" s="229"/>
      <c r="E1748" s="178">
        <v>61.886400000000002</v>
      </c>
      <c r="F1748" s="179"/>
      <c r="G1748" s="180"/>
      <c r="H1748" s="181"/>
      <c r="I1748" s="182"/>
      <c r="J1748" s="181"/>
      <c r="K1748" s="182"/>
      <c r="M1748" s="177" t="s">
        <v>1544</v>
      </c>
      <c r="O1748" s="177"/>
      <c r="Q1748" s="167"/>
    </row>
    <row r="1749" spans="1:17">
      <c r="A1749" s="175"/>
      <c r="B1749" s="176"/>
      <c r="C1749" s="228" t="s">
        <v>1545</v>
      </c>
      <c r="D1749" s="229"/>
      <c r="E1749" s="178">
        <v>27.3399</v>
      </c>
      <c r="F1749" s="179"/>
      <c r="G1749" s="180"/>
      <c r="H1749" s="181"/>
      <c r="I1749" s="182"/>
      <c r="J1749" s="181"/>
      <c r="K1749" s="182"/>
      <c r="M1749" s="177" t="s">
        <v>1545</v>
      </c>
      <c r="O1749" s="177"/>
      <c r="Q1749" s="167"/>
    </row>
    <row r="1750" spans="1:17">
      <c r="A1750" s="175"/>
      <c r="B1750" s="176"/>
      <c r="C1750" s="228" t="s">
        <v>1546</v>
      </c>
      <c r="D1750" s="229"/>
      <c r="E1750" s="178">
        <v>-2.3279999999999998</v>
      </c>
      <c r="F1750" s="179"/>
      <c r="G1750" s="180"/>
      <c r="H1750" s="181"/>
      <c r="I1750" s="182"/>
      <c r="J1750" s="181"/>
      <c r="K1750" s="182"/>
      <c r="M1750" s="177" t="s">
        <v>1546</v>
      </c>
      <c r="O1750" s="177"/>
      <c r="Q1750" s="167"/>
    </row>
    <row r="1751" spans="1:17">
      <c r="A1751" s="175"/>
      <c r="B1751" s="176"/>
      <c r="C1751" s="228" t="s">
        <v>1547</v>
      </c>
      <c r="D1751" s="229"/>
      <c r="E1751" s="178">
        <v>5.29</v>
      </c>
      <c r="F1751" s="179"/>
      <c r="G1751" s="180"/>
      <c r="H1751" s="181"/>
      <c r="I1751" s="182"/>
      <c r="J1751" s="181"/>
      <c r="K1751" s="182"/>
      <c r="M1751" s="177" t="s">
        <v>1547</v>
      </c>
      <c r="O1751" s="177"/>
      <c r="Q1751" s="167"/>
    </row>
    <row r="1752" spans="1:17">
      <c r="A1752" s="175"/>
      <c r="B1752" s="176"/>
      <c r="C1752" s="228" t="s">
        <v>1548</v>
      </c>
      <c r="D1752" s="229"/>
      <c r="E1752" s="178">
        <v>8.6125000000000007</v>
      </c>
      <c r="F1752" s="179"/>
      <c r="G1752" s="180"/>
      <c r="H1752" s="181"/>
      <c r="I1752" s="182"/>
      <c r="J1752" s="181"/>
      <c r="K1752" s="182"/>
      <c r="M1752" s="177" t="s">
        <v>1548</v>
      </c>
      <c r="O1752" s="177"/>
      <c r="Q1752" s="167"/>
    </row>
    <row r="1753" spans="1:17">
      <c r="A1753" s="175"/>
      <c r="B1753" s="176"/>
      <c r="C1753" s="228" t="s">
        <v>1549</v>
      </c>
      <c r="D1753" s="229"/>
      <c r="E1753" s="178">
        <v>1.28</v>
      </c>
      <c r="F1753" s="179"/>
      <c r="G1753" s="180"/>
      <c r="H1753" s="181"/>
      <c r="I1753" s="182"/>
      <c r="J1753" s="181"/>
      <c r="K1753" s="182"/>
      <c r="M1753" s="177" t="s">
        <v>1549</v>
      </c>
      <c r="O1753" s="177"/>
      <c r="Q1753" s="167"/>
    </row>
    <row r="1754" spans="1:17">
      <c r="A1754" s="175"/>
      <c r="B1754" s="176"/>
      <c r="C1754" s="228" t="s">
        <v>1550</v>
      </c>
      <c r="D1754" s="229"/>
      <c r="E1754" s="178">
        <v>4.83</v>
      </c>
      <c r="F1754" s="179"/>
      <c r="G1754" s="180"/>
      <c r="H1754" s="181"/>
      <c r="I1754" s="182"/>
      <c r="J1754" s="181"/>
      <c r="K1754" s="182"/>
      <c r="M1754" s="177" t="s">
        <v>1550</v>
      </c>
      <c r="O1754" s="177"/>
      <c r="Q1754" s="167"/>
    </row>
    <row r="1755" spans="1:17">
      <c r="A1755" s="175"/>
      <c r="B1755" s="176"/>
      <c r="C1755" s="228" t="s">
        <v>1551</v>
      </c>
      <c r="D1755" s="229"/>
      <c r="E1755" s="178">
        <v>39.830199999999998</v>
      </c>
      <c r="F1755" s="179"/>
      <c r="G1755" s="180"/>
      <c r="H1755" s="181"/>
      <c r="I1755" s="182"/>
      <c r="J1755" s="181"/>
      <c r="K1755" s="182"/>
      <c r="M1755" s="177" t="s">
        <v>1551</v>
      </c>
      <c r="O1755" s="177"/>
      <c r="Q1755" s="167"/>
    </row>
    <row r="1756" spans="1:17">
      <c r="A1756" s="175"/>
      <c r="B1756" s="176"/>
      <c r="C1756" s="228" t="s">
        <v>1552</v>
      </c>
      <c r="D1756" s="229"/>
      <c r="E1756" s="178">
        <v>13.82</v>
      </c>
      <c r="F1756" s="179"/>
      <c r="G1756" s="180"/>
      <c r="H1756" s="181"/>
      <c r="I1756" s="182"/>
      <c r="J1756" s="181"/>
      <c r="K1756" s="182"/>
      <c r="M1756" s="177" t="s">
        <v>1552</v>
      </c>
      <c r="O1756" s="177"/>
      <c r="Q1756" s="167"/>
    </row>
    <row r="1757" spans="1:17">
      <c r="A1757" s="175"/>
      <c r="B1757" s="176"/>
      <c r="C1757" s="228" t="s">
        <v>1553</v>
      </c>
      <c r="D1757" s="229"/>
      <c r="E1757" s="178">
        <v>57.550400000000003</v>
      </c>
      <c r="F1757" s="179"/>
      <c r="G1757" s="180"/>
      <c r="H1757" s="181"/>
      <c r="I1757" s="182"/>
      <c r="J1757" s="181"/>
      <c r="K1757" s="182"/>
      <c r="M1757" s="177" t="s">
        <v>1553</v>
      </c>
      <c r="O1757" s="177"/>
      <c r="Q1757" s="167"/>
    </row>
    <row r="1758" spans="1:17">
      <c r="A1758" s="175"/>
      <c r="B1758" s="176"/>
      <c r="C1758" s="228" t="s">
        <v>1554</v>
      </c>
      <c r="D1758" s="229"/>
      <c r="E1758" s="178">
        <v>29.664999999999999</v>
      </c>
      <c r="F1758" s="179"/>
      <c r="G1758" s="180"/>
      <c r="H1758" s="181"/>
      <c r="I1758" s="182"/>
      <c r="J1758" s="181"/>
      <c r="K1758" s="182"/>
      <c r="M1758" s="177" t="s">
        <v>1554</v>
      </c>
      <c r="O1758" s="177"/>
      <c r="Q1758" s="167"/>
    </row>
    <row r="1759" spans="1:17">
      <c r="A1759" s="175"/>
      <c r="B1759" s="176"/>
      <c r="C1759" s="228" t="s">
        <v>1555</v>
      </c>
      <c r="D1759" s="229"/>
      <c r="E1759" s="178">
        <v>9.1300000000000008</v>
      </c>
      <c r="F1759" s="179"/>
      <c r="G1759" s="180"/>
      <c r="H1759" s="181"/>
      <c r="I1759" s="182"/>
      <c r="J1759" s="181"/>
      <c r="K1759" s="182"/>
      <c r="M1759" s="177" t="s">
        <v>1555</v>
      </c>
      <c r="O1759" s="177"/>
      <c r="Q1759" s="167"/>
    </row>
    <row r="1760" spans="1:17">
      <c r="A1760" s="175"/>
      <c r="B1760" s="176"/>
      <c r="C1760" s="228" t="s">
        <v>1556</v>
      </c>
      <c r="D1760" s="229"/>
      <c r="E1760" s="178">
        <v>8.9894999999999996</v>
      </c>
      <c r="F1760" s="179"/>
      <c r="G1760" s="180"/>
      <c r="H1760" s="181"/>
      <c r="I1760" s="182"/>
      <c r="J1760" s="181"/>
      <c r="K1760" s="182"/>
      <c r="M1760" s="177" t="s">
        <v>1556</v>
      </c>
      <c r="O1760" s="177"/>
      <c r="Q1760" s="167"/>
    </row>
    <row r="1761" spans="1:17">
      <c r="A1761" s="175"/>
      <c r="B1761" s="176"/>
      <c r="C1761" s="228" t="s">
        <v>1534</v>
      </c>
      <c r="D1761" s="229"/>
      <c r="E1761" s="178">
        <v>1.28</v>
      </c>
      <c r="F1761" s="179"/>
      <c r="G1761" s="180"/>
      <c r="H1761" s="181"/>
      <c r="I1761" s="182"/>
      <c r="J1761" s="181"/>
      <c r="K1761" s="182"/>
      <c r="M1761" s="177" t="s">
        <v>1534</v>
      </c>
      <c r="O1761" s="177"/>
      <c r="Q1761" s="167"/>
    </row>
    <row r="1762" spans="1:17">
      <c r="A1762" s="175"/>
      <c r="B1762" s="176"/>
      <c r="C1762" s="228" t="s">
        <v>1557</v>
      </c>
      <c r="D1762" s="229"/>
      <c r="E1762" s="178">
        <v>4.93</v>
      </c>
      <c r="F1762" s="179"/>
      <c r="G1762" s="180"/>
      <c r="H1762" s="181"/>
      <c r="I1762" s="182"/>
      <c r="J1762" s="181"/>
      <c r="K1762" s="182"/>
      <c r="M1762" s="177" t="s">
        <v>1557</v>
      </c>
      <c r="O1762" s="177"/>
      <c r="Q1762" s="167"/>
    </row>
    <row r="1763" spans="1:17">
      <c r="A1763" s="175"/>
      <c r="B1763" s="176"/>
      <c r="C1763" s="228" t="s">
        <v>1558</v>
      </c>
      <c r="D1763" s="229"/>
      <c r="E1763" s="178">
        <v>58.304400000000001</v>
      </c>
      <c r="F1763" s="179"/>
      <c r="G1763" s="180"/>
      <c r="H1763" s="181"/>
      <c r="I1763" s="182"/>
      <c r="J1763" s="181"/>
      <c r="K1763" s="182"/>
      <c r="M1763" s="177" t="s">
        <v>1558</v>
      </c>
      <c r="O1763" s="177"/>
      <c r="Q1763" s="167"/>
    </row>
    <row r="1764" spans="1:17">
      <c r="A1764" s="175"/>
      <c r="B1764" s="176"/>
      <c r="C1764" s="228" t="s">
        <v>1559</v>
      </c>
      <c r="D1764" s="229"/>
      <c r="E1764" s="178">
        <v>28.558700000000002</v>
      </c>
      <c r="F1764" s="179"/>
      <c r="G1764" s="180"/>
      <c r="H1764" s="181"/>
      <c r="I1764" s="182"/>
      <c r="J1764" s="181"/>
      <c r="K1764" s="182"/>
      <c r="M1764" s="177" t="s">
        <v>1559</v>
      </c>
      <c r="O1764" s="177"/>
      <c r="Q1764" s="167"/>
    </row>
    <row r="1765" spans="1:17">
      <c r="A1765" s="175"/>
      <c r="B1765" s="176"/>
      <c r="C1765" s="228" t="s">
        <v>1560</v>
      </c>
      <c r="D1765" s="229"/>
      <c r="E1765" s="178">
        <v>18.768000000000001</v>
      </c>
      <c r="F1765" s="179"/>
      <c r="G1765" s="180"/>
      <c r="H1765" s="181"/>
      <c r="I1765" s="182"/>
      <c r="J1765" s="181"/>
      <c r="K1765" s="182"/>
      <c r="M1765" s="177" t="s">
        <v>1560</v>
      </c>
      <c r="O1765" s="177"/>
      <c r="Q1765" s="167"/>
    </row>
    <row r="1766" spans="1:17">
      <c r="A1766" s="175"/>
      <c r="B1766" s="176"/>
      <c r="C1766" s="228" t="s">
        <v>1561</v>
      </c>
      <c r="D1766" s="229"/>
      <c r="E1766" s="178">
        <v>57.1004</v>
      </c>
      <c r="F1766" s="179"/>
      <c r="G1766" s="180"/>
      <c r="H1766" s="181"/>
      <c r="I1766" s="182"/>
      <c r="J1766" s="181"/>
      <c r="K1766" s="182"/>
      <c r="M1766" s="177" t="s">
        <v>1561</v>
      </c>
      <c r="O1766" s="177"/>
      <c r="Q1766" s="167"/>
    </row>
    <row r="1767" spans="1:17">
      <c r="A1767" s="175"/>
      <c r="B1767" s="176"/>
      <c r="C1767" s="228" t="s">
        <v>1562</v>
      </c>
      <c r="D1767" s="229"/>
      <c r="E1767" s="178">
        <v>31.965800000000002</v>
      </c>
      <c r="F1767" s="179"/>
      <c r="G1767" s="180"/>
      <c r="H1767" s="181"/>
      <c r="I1767" s="182"/>
      <c r="J1767" s="181"/>
      <c r="K1767" s="182"/>
      <c r="M1767" s="177" t="s">
        <v>1562</v>
      </c>
      <c r="O1767" s="177"/>
      <c r="Q1767" s="167"/>
    </row>
    <row r="1768" spans="1:17">
      <c r="A1768" s="175"/>
      <c r="B1768" s="176"/>
      <c r="C1768" s="228" t="s">
        <v>1537</v>
      </c>
      <c r="D1768" s="229"/>
      <c r="E1768" s="178">
        <v>-2.871</v>
      </c>
      <c r="F1768" s="179"/>
      <c r="G1768" s="180"/>
      <c r="H1768" s="181"/>
      <c r="I1768" s="182"/>
      <c r="J1768" s="181"/>
      <c r="K1768" s="182"/>
      <c r="M1768" s="177" t="s">
        <v>1537</v>
      </c>
      <c r="O1768" s="177"/>
      <c r="Q1768" s="167"/>
    </row>
    <row r="1769" spans="1:17">
      <c r="A1769" s="175"/>
      <c r="B1769" s="176"/>
      <c r="C1769" s="228" t="s">
        <v>1563</v>
      </c>
      <c r="D1769" s="229"/>
      <c r="E1769" s="178">
        <v>8.73</v>
      </c>
      <c r="F1769" s="179"/>
      <c r="G1769" s="180"/>
      <c r="H1769" s="181"/>
      <c r="I1769" s="182"/>
      <c r="J1769" s="181"/>
      <c r="K1769" s="182"/>
      <c r="M1769" s="177" t="s">
        <v>1563</v>
      </c>
      <c r="O1769" s="177"/>
      <c r="Q1769" s="167"/>
    </row>
    <row r="1770" spans="1:17">
      <c r="A1770" s="175"/>
      <c r="B1770" s="176"/>
      <c r="C1770" s="228" t="s">
        <v>1564</v>
      </c>
      <c r="D1770" s="229"/>
      <c r="E1770" s="178">
        <v>8.8204999999999991</v>
      </c>
      <c r="F1770" s="179"/>
      <c r="G1770" s="180"/>
      <c r="H1770" s="181"/>
      <c r="I1770" s="182"/>
      <c r="J1770" s="181"/>
      <c r="K1770" s="182"/>
      <c r="M1770" s="177" t="s">
        <v>1564</v>
      </c>
      <c r="O1770" s="177"/>
      <c r="Q1770" s="167"/>
    </row>
    <row r="1771" spans="1:17">
      <c r="A1771" s="175"/>
      <c r="B1771" s="176"/>
      <c r="C1771" s="228" t="s">
        <v>1524</v>
      </c>
      <c r="D1771" s="229"/>
      <c r="E1771" s="178">
        <v>1.28</v>
      </c>
      <c r="F1771" s="179"/>
      <c r="G1771" s="180"/>
      <c r="H1771" s="181"/>
      <c r="I1771" s="182"/>
      <c r="J1771" s="181"/>
      <c r="K1771" s="182"/>
      <c r="M1771" s="177" t="s">
        <v>1524</v>
      </c>
      <c r="O1771" s="177"/>
      <c r="Q1771" s="167"/>
    </row>
    <row r="1772" spans="1:17">
      <c r="A1772" s="175"/>
      <c r="B1772" s="176"/>
      <c r="C1772" s="228" t="s">
        <v>1565</v>
      </c>
      <c r="D1772" s="229"/>
      <c r="E1772" s="178">
        <v>4.68</v>
      </c>
      <c r="F1772" s="179"/>
      <c r="G1772" s="180"/>
      <c r="H1772" s="181"/>
      <c r="I1772" s="182"/>
      <c r="J1772" s="181"/>
      <c r="K1772" s="182"/>
      <c r="M1772" s="177" t="s">
        <v>1565</v>
      </c>
      <c r="O1772" s="177"/>
      <c r="Q1772" s="167"/>
    </row>
    <row r="1773" spans="1:17">
      <c r="A1773" s="175"/>
      <c r="B1773" s="176"/>
      <c r="C1773" s="228" t="s">
        <v>1566</v>
      </c>
      <c r="D1773" s="229"/>
      <c r="E1773" s="178">
        <v>58.641399999999997</v>
      </c>
      <c r="F1773" s="179"/>
      <c r="G1773" s="180"/>
      <c r="H1773" s="181"/>
      <c r="I1773" s="182"/>
      <c r="J1773" s="181"/>
      <c r="K1773" s="182"/>
      <c r="M1773" s="177" t="s">
        <v>1566</v>
      </c>
      <c r="O1773" s="177"/>
      <c r="Q1773" s="167"/>
    </row>
    <row r="1774" spans="1:17">
      <c r="A1774" s="175"/>
      <c r="B1774" s="176"/>
      <c r="C1774" s="228" t="s">
        <v>1567</v>
      </c>
      <c r="D1774" s="229"/>
      <c r="E1774" s="178">
        <v>57.979799999999997</v>
      </c>
      <c r="F1774" s="179"/>
      <c r="G1774" s="180"/>
      <c r="H1774" s="181"/>
      <c r="I1774" s="182"/>
      <c r="J1774" s="181"/>
      <c r="K1774" s="182"/>
      <c r="M1774" s="177" t="s">
        <v>1567</v>
      </c>
      <c r="O1774" s="177"/>
      <c r="Q1774" s="167"/>
    </row>
    <row r="1775" spans="1:17">
      <c r="A1775" s="175"/>
      <c r="B1775" s="176"/>
      <c r="C1775" s="228" t="s">
        <v>1568</v>
      </c>
      <c r="D1775" s="229"/>
      <c r="E1775" s="178">
        <v>32.187399999999997</v>
      </c>
      <c r="F1775" s="179"/>
      <c r="G1775" s="180"/>
      <c r="H1775" s="181"/>
      <c r="I1775" s="182"/>
      <c r="J1775" s="181"/>
      <c r="K1775" s="182"/>
      <c r="M1775" s="177" t="s">
        <v>1568</v>
      </c>
      <c r="O1775" s="177"/>
      <c r="Q1775" s="167"/>
    </row>
    <row r="1776" spans="1:17">
      <c r="A1776" s="175"/>
      <c r="B1776" s="176"/>
      <c r="C1776" s="228" t="s">
        <v>1501</v>
      </c>
      <c r="D1776" s="229"/>
      <c r="E1776" s="178">
        <v>-3.0209999999999999</v>
      </c>
      <c r="F1776" s="179"/>
      <c r="G1776" s="180"/>
      <c r="H1776" s="181"/>
      <c r="I1776" s="182"/>
      <c r="J1776" s="181"/>
      <c r="K1776" s="182"/>
      <c r="M1776" s="177" t="s">
        <v>1501</v>
      </c>
      <c r="O1776" s="177"/>
      <c r="Q1776" s="167"/>
    </row>
    <row r="1777" spans="1:82">
      <c r="A1777" s="175"/>
      <c r="B1777" s="176"/>
      <c r="C1777" s="228" t="s">
        <v>1569</v>
      </c>
      <c r="D1777" s="229"/>
      <c r="E1777" s="178">
        <v>8.86</v>
      </c>
      <c r="F1777" s="179"/>
      <c r="G1777" s="180"/>
      <c r="H1777" s="181"/>
      <c r="I1777" s="182"/>
      <c r="J1777" s="181"/>
      <c r="K1777" s="182"/>
      <c r="M1777" s="177" t="s">
        <v>1569</v>
      </c>
      <c r="O1777" s="177"/>
      <c r="Q1777" s="167"/>
    </row>
    <row r="1778" spans="1:82">
      <c r="A1778" s="175"/>
      <c r="B1778" s="176"/>
      <c r="C1778" s="228" t="s">
        <v>1570</v>
      </c>
      <c r="D1778" s="229"/>
      <c r="E1778" s="178">
        <v>8.6125000000000007</v>
      </c>
      <c r="F1778" s="179"/>
      <c r="G1778" s="180"/>
      <c r="H1778" s="181"/>
      <c r="I1778" s="182"/>
      <c r="J1778" s="181"/>
      <c r="K1778" s="182"/>
      <c r="M1778" s="177" t="s">
        <v>1570</v>
      </c>
      <c r="O1778" s="177"/>
      <c r="Q1778" s="167"/>
    </row>
    <row r="1779" spans="1:82">
      <c r="A1779" s="175"/>
      <c r="B1779" s="176"/>
      <c r="C1779" s="228" t="s">
        <v>1534</v>
      </c>
      <c r="D1779" s="229"/>
      <c r="E1779" s="178">
        <v>1.28</v>
      </c>
      <c r="F1779" s="179"/>
      <c r="G1779" s="180"/>
      <c r="H1779" s="181"/>
      <c r="I1779" s="182"/>
      <c r="J1779" s="181"/>
      <c r="K1779" s="182"/>
      <c r="M1779" s="177" t="s">
        <v>1534</v>
      </c>
      <c r="O1779" s="177"/>
      <c r="Q1779" s="167"/>
    </row>
    <row r="1780" spans="1:82">
      <c r="A1780" s="175"/>
      <c r="B1780" s="176"/>
      <c r="C1780" s="228" t="s">
        <v>1571</v>
      </c>
      <c r="D1780" s="229"/>
      <c r="E1780" s="178">
        <v>4.76</v>
      </c>
      <c r="F1780" s="179"/>
      <c r="G1780" s="180"/>
      <c r="H1780" s="181"/>
      <c r="I1780" s="182"/>
      <c r="J1780" s="181"/>
      <c r="K1780" s="182"/>
      <c r="M1780" s="177" t="s">
        <v>1571</v>
      </c>
      <c r="O1780" s="177"/>
      <c r="Q1780" s="167"/>
    </row>
    <row r="1781" spans="1:82">
      <c r="A1781" s="175"/>
      <c r="B1781" s="176"/>
      <c r="C1781" s="228" t="s">
        <v>1572</v>
      </c>
      <c r="D1781" s="229"/>
      <c r="E1781" s="178">
        <v>58.154400000000003</v>
      </c>
      <c r="F1781" s="179"/>
      <c r="G1781" s="180"/>
      <c r="H1781" s="181"/>
      <c r="I1781" s="182"/>
      <c r="J1781" s="181"/>
      <c r="K1781" s="182"/>
      <c r="M1781" s="177" t="s">
        <v>1572</v>
      </c>
      <c r="O1781" s="177"/>
      <c r="Q1781" s="167"/>
    </row>
    <row r="1782" spans="1:82">
      <c r="A1782" s="175"/>
      <c r="B1782" s="176"/>
      <c r="C1782" s="228" t="s">
        <v>1573</v>
      </c>
      <c r="D1782" s="229"/>
      <c r="E1782" s="178">
        <v>58.304400000000001</v>
      </c>
      <c r="F1782" s="179"/>
      <c r="G1782" s="180"/>
      <c r="H1782" s="181"/>
      <c r="I1782" s="182"/>
      <c r="J1782" s="181"/>
      <c r="K1782" s="182"/>
      <c r="M1782" s="177" t="s">
        <v>1573</v>
      </c>
      <c r="O1782" s="177"/>
      <c r="Q1782" s="167"/>
    </row>
    <row r="1783" spans="1:82">
      <c r="A1783" s="175"/>
      <c r="B1783" s="176"/>
      <c r="C1783" s="228" t="s">
        <v>1574</v>
      </c>
      <c r="D1783" s="229"/>
      <c r="E1783" s="178">
        <v>32.242800000000003</v>
      </c>
      <c r="F1783" s="179"/>
      <c r="G1783" s="180"/>
      <c r="H1783" s="181"/>
      <c r="I1783" s="182"/>
      <c r="J1783" s="181"/>
      <c r="K1783" s="182"/>
      <c r="M1783" s="177" t="s">
        <v>1574</v>
      </c>
      <c r="O1783" s="177"/>
      <c r="Q1783" s="167"/>
    </row>
    <row r="1784" spans="1:82">
      <c r="A1784" s="175"/>
      <c r="B1784" s="176"/>
      <c r="C1784" s="228" t="s">
        <v>1501</v>
      </c>
      <c r="D1784" s="229"/>
      <c r="E1784" s="178">
        <v>-3.0209999999999999</v>
      </c>
      <c r="F1784" s="179"/>
      <c r="G1784" s="180"/>
      <c r="H1784" s="181"/>
      <c r="I1784" s="182"/>
      <c r="J1784" s="181"/>
      <c r="K1784" s="182"/>
      <c r="M1784" s="177" t="s">
        <v>1501</v>
      </c>
      <c r="O1784" s="177"/>
      <c r="Q1784" s="167"/>
    </row>
    <row r="1785" spans="1:82">
      <c r="A1785" s="175"/>
      <c r="B1785" s="176"/>
      <c r="C1785" s="228" t="s">
        <v>1575</v>
      </c>
      <c r="D1785" s="229"/>
      <c r="E1785" s="178">
        <v>8.89</v>
      </c>
      <c r="F1785" s="179"/>
      <c r="G1785" s="180"/>
      <c r="H1785" s="181"/>
      <c r="I1785" s="182"/>
      <c r="J1785" s="181"/>
      <c r="K1785" s="182"/>
      <c r="M1785" s="177" t="s">
        <v>1575</v>
      </c>
      <c r="O1785" s="177"/>
      <c r="Q1785" s="167"/>
    </row>
    <row r="1786" spans="1:82">
      <c r="A1786" s="175"/>
      <c r="B1786" s="176"/>
      <c r="C1786" s="228" t="s">
        <v>1576</v>
      </c>
      <c r="D1786" s="229"/>
      <c r="E1786" s="178">
        <v>8.6255000000000006</v>
      </c>
      <c r="F1786" s="179"/>
      <c r="G1786" s="180"/>
      <c r="H1786" s="181"/>
      <c r="I1786" s="182"/>
      <c r="J1786" s="181"/>
      <c r="K1786" s="182"/>
      <c r="M1786" s="177" t="s">
        <v>1576</v>
      </c>
      <c r="O1786" s="177"/>
      <c r="Q1786" s="167"/>
    </row>
    <row r="1787" spans="1:82">
      <c r="A1787" s="175"/>
      <c r="B1787" s="176"/>
      <c r="C1787" s="228" t="s">
        <v>1534</v>
      </c>
      <c r="D1787" s="229"/>
      <c r="E1787" s="178">
        <v>1.28</v>
      </c>
      <c r="F1787" s="179"/>
      <c r="G1787" s="180"/>
      <c r="H1787" s="181"/>
      <c r="I1787" s="182"/>
      <c r="J1787" s="181"/>
      <c r="K1787" s="182"/>
      <c r="M1787" s="177" t="s">
        <v>1534</v>
      </c>
      <c r="O1787" s="177"/>
      <c r="Q1787" s="167"/>
    </row>
    <row r="1788" spans="1:82">
      <c r="A1788" s="175"/>
      <c r="B1788" s="176"/>
      <c r="C1788" s="228" t="s">
        <v>1530</v>
      </c>
      <c r="D1788" s="229"/>
      <c r="E1788" s="178">
        <v>4.74</v>
      </c>
      <c r="F1788" s="179"/>
      <c r="G1788" s="180"/>
      <c r="H1788" s="181"/>
      <c r="I1788" s="182"/>
      <c r="J1788" s="181"/>
      <c r="K1788" s="182"/>
      <c r="M1788" s="177" t="s">
        <v>1530</v>
      </c>
      <c r="O1788" s="177"/>
      <c r="Q1788" s="167"/>
    </row>
    <row r="1789" spans="1:82">
      <c r="A1789" s="175"/>
      <c r="B1789" s="176"/>
      <c r="C1789" s="228" t="s">
        <v>1577</v>
      </c>
      <c r="D1789" s="229"/>
      <c r="E1789" s="178">
        <v>11139.7312</v>
      </c>
      <c r="F1789" s="179"/>
      <c r="G1789" s="180"/>
      <c r="H1789" s="181"/>
      <c r="I1789" s="182"/>
      <c r="J1789" s="181"/>
      <c r="K1789" s="182"/>
      <c r="M1789" s="177" t="s">
        <v>1577</v>
      </c>
      <c r="O1789" s="177"/>
      <c r="Q1789" s="167"/>
    </row>
    <row r="1790" spans="1:82">
      <c r="A1790" s="168">
        <v>203</v>
      </c>
      <c r="B1790" s="169" t="s">
        <v>1578</v>
      </c>
      <c r="C1790" s="170" t="s">
        <v>1579</v>
      </c>
      <c r="D1790" s="171" t="s">
        <v>106</v>
      </c>
      <c r="E1790" s="172">
        <v>13052.967500000001</v>
      </c>
      <c r="F1790" s="207"/>
      <c r="G1790" s="173">
        <f>E1790*F1790</f>
        <v>0</v>
      </c>
      <c r="H1790" s="174">
        <v>0</v>
      </c>
      <c r="I1790" s="174">
        <f>E1790*H1790</f>
        <v>0</v>
      </c>
      <c r="J1790" s="174">
        <v>0</v>
      </c>
      <c r="K1790" s="174">
        <f>E1790*J1790</f>
        <v>0</v>
      </c>
      <c r="Q1790" s="167">
        <v>2</v>
      </c>
      <c r="AA1790" s="144">
        <v>1</v>
      </c>
      <c r="AB1790" s="144">
        <v>7</v>
      </c>
      <c r="AC1790" s="144">
        <v>7</v>
      </c>
      <c r="BB1790" s="144">
        <v>2</v>
      </c>
      <c r="BC1790" s="144">
        <f>IF(BB1790=1,G1790,0)</f>
        <v>0</v>
      </c>
      <c r="BD1790" s="144">
        <f>IF(BB1790=2,G1790,0)</f>
        <v>0</v>
      </c>
      <c r="BE1790" s="144">
        <f>IF(BB1790=3,G1790,0)</f>
        <v>0</v>
      </c>
      <c r="BF1790" s="144">
        <f>IF(BB1790=4,G1790,0)</f>
        <v>0</v>
      </c>
      <c r="BG1790" s="144">
        <f>IF(BB1790=5,G1790,0)</f>
        <v>0</v>
      </c>
      <c r="CA1790" s="144">
        <v>1</v>
      </c>
      <c r="CB1790" s="144">
        <v>7</v>
      </c>
      <c r="CC1790" s="167"/>
      <c r="CD1790" s="167"/>
    </row>
    <row r="1791" spans="1:82">
      <c r="A1791" s="175"/>
      <c r="B1791" s="176"/>
      <c r="C1791" s="228" t="s">
        <v>838</v>
      </c>
      <c r="D1791" s="229"/>
      <c r="E1791" s="178">
        <v>0</v>
      </c>
      <c r="F1791" s="179"/>
      <c r="G1791" s="180"/>
      <c r="H1791" s="181"/>
      <c r="I1791" s="182"/>
      <c r="J1791" s="181"/>
      <c r="K1791" s="182"/>
      <c r="M1791" s="177" t="s">
        <v>838</v>
      </c>
      <c r="O1791" s="177"/>
      <c r="Q1791" s="167"/>
    </row>
    <row r="1792" spans="1:82">
      <c r="A1792" s="175"/>
      <c r="B1792" s="176"/>
      <c r="C1792" s="228" t="s">
        <v>389</v>
      </c>
      <c r="D1792" s="229"/>
      <c r="E1792" s="178">
        <v>0</v>
      </c>
      <c r="F1792" s="179"/>
      <c r="G1792" s="180"/>
      <c r="H1792" s="181"/>
      <c r="I1792" s="182"/>
      <c r="J1792" s="181"/>
      <c r="K1792" s="182"/>
      <c r="M1792" s="177">
        <v>0</v>
      </c>
      <c r="O1792" s="177"/>
      <c r="Q1792" s="167"/>
    </row>
    <row r="1793" spans="1:17">
      <c r="A1793" s="175"/>
      <c r="B1793" s="176"/>
      <c r="C1793" s="228" t="s">
        <v>1485</v>
      </c>
      <c r="D1793" s="229"/>
      <c r="E1793" s="178">
        <v>113.83</v>
      </c>
      <c r="F1793" s="179"/>
      <c r="G1793" s="180"/>
      <c r="H1793" s="181"/>
      <c r="I1793" s="182"/>
      <c r="J1793" s="181"/>
      <c r="K1793" s="182"/>
      <c r="M1793" s="177" t="s">
        <v>1485</v>
      </c>
      <c r="O1793" s="177"/>
      <c r="Q1793" s="167"/>
    </row>
    <row r="1794" spans="1:17">
      <c r="A1794" s="175"/>
      <c r="B1794" s="176"/>
      <c r="C1794" s="228" t="s">
        <v>1486</v>
      </c>
      <c r="D1794" s="229"/>
      <c r="E1794" s="178">
        <v>-6.6420000000000003</v>
      </c>
      <c r="F1794" s="179"/>
      <c r="G1794" s="180"/>
      <c r="H1794" s="181"/>
      <c r="I1794" s="182"/>
      <c r="J1794" s="181"/>
      <c r="K1794" s="182"/>
      <c r="M1794" s="177" t="s">
        <v>1486</v>
      </c>
      <c r="O1794" s="177"/>
      <c r="Q1794" s="167"/>
    </row>
    <row r="1795" spans="1:17">
      <c r="A1795" s="175"/>
      <c r="B1795" s="176"/>
      <c r="C1795" s="228" t="s">
        <v>389</v>
      </c>
      <c r="D1795" s="229"/>
      <c r="E1795" s="178">
        <v>0</v>
      </c>
      <c r="F1795" s="179"/>
      <c r="G1795" s="180"/>
      <c r="H1795" s="181"/>
      <c r="I1795" s="182"/>
      <c r="J1795" s="181"/>
      <c r="K1795" s="182"/>
      <c r="M1795" s="177">
        <v>0</v>
      </c>
      <c r="O1795" s="177"/>
      <c r="Q1795" s="167"/>
    </row>
    <row r="1796" spans="1:17">
      <c r="A1796" s="175"/>
      <c r="B1796" s="176"/>
      <c r="C1796" s="228" t="s">
        <v>1488</v>
      </c>
      <c r="D1796" s="229"/>
      <c r="E1796" s="178">
        <v>18.899999999999999</v>
      </c>
      <c r="F1796" s="179"/>
      <c r="G1796" s="180"/>
      <c r="H1796" s="181"/>
      <c r="I1796" s="182"/>
      <c r="J1796" s="181"/>
      <c r="K1796" s="182"/>
      <c r="M1796" s="177" t="s">
        <v>1488</v>
      </c>
      <c r="O1796" s="177"/>
      <c r="Q1796" s="167"/>
    </row>
    <row r="1797" spans="1:17">
      <c r="A1797" s="175"/>
      <c r="B1797" s="176"/>
      <c r="C1797" s="228" t="s">
        <v>1489</v>
      </c>
      <c r="D1797" s="229"/>
      <c r="E1797" s="178">
        <v>9.98</v>
      </c>
      <c r="F1797" s="179"/>
      <c r="G1797" s="180"/>
      <c r="H1797" s="181"/>
      <c r="I1797" s="182"/>
      <c r="J1797" s="181"/>
      <c r="K1797" s="182"/>
      <c r="M1797" s="177" t="s">
        <v>1489</v>
      </c>
      <c r="O1797" s="177"/>
      <c r="Q1797" s="167"/>
    </row>
    <row r="1798" spans="1:17">
      <c r="A1798" s="175"/>
      <c r="B1798" s="176"/>
      <c r="C1798" s="228" t="s">
        <v>1490</v>
      </c>
      <c r="D1798" s="229"/>
      <c r="E1798" s="178">
        <v>521.47119999999995</v>
      </c>
      <c r="F1798" s="179"/>
      <c r="G1798" s="180"/>
      <c r="H1798" s="181"/>
      <c r="I1798" s="182"/>
      <c r="J1798" s="181"/>
      <c r="K1798" s="182"/>
      <c r="M1798" s="177" t="s">
        <v>1490</v>
      </c>
      <c r="O1798" s="177"/>
      <c r="Q1798" s="167"/>
    </row>
    <row r="1799" spans="1:17">
      <c r="A1799" s="175"/>
      <c r="B1799" s="176"/>
      <c r="C1799" s="228" t="s">
        <v>1486</v>
      </c>
      <c r="D1799" s="229"/>
      <c r="E1799" s="178">
        <v>-6.6420000000000003</v>
      </c>
      <c r="F1799" s="179"/>
      <c r="G1799" s="180"/>
      <c r="H1799" s="181"/>
      <c r="I1799" s="182"/>
      <c r="J1799" s="181"/>
      <c r="K1799" s="182"/>
      <c r="M1799" s="177" t="s">
        <v>1486</v>
      </c>
      <c r="O1799" s="177"/>
      <c r="Q1799" s="167"/>
    </row>
    <row r="1800" spans="1:17">
      <c r="A1800" s="175"/>
      <c r="B1800" s="176"/>
      <c r="C1800" s="228" t="s">
        <v>1491</v>
      </c>
      <c r="D1800" s="229"/>
      <c r="E1800" s="178">
        <v>-24.428000000000001</v>
      </c>
      <c r="F1800" s="179"/>
      <c r="G1800" s="180"/>
      <c r="H1800" s="181"/>
      <c r="I1800" s="182"/>
      <c r="J1800" s="181"/>
      <c r="K1800" s="182"/>
      <c r="M1800" s="177" t="s">
        <v>1491</v>
      </c>
      <c r="O1800" s="177"/>
      <c r="Q1800" s="167"/>
    </row>
    <row r="1801" spans="1:17">
      <c r="A1801" s="175"/>
      <c r="B1801" s="176"/>
      <c r="C1801" s="228" t="s">
        <v>1492</v>
      </c>
      <c r="D1801" s="229"/>
      <c r="E1801" s="178">
        <v>58.304400000000001</v>
      </c>
      <c r="F1801" s="179"/>
      <c r="G1801" s="180"/>
      <c r="H1801" s="181"/>
      <c r="I1801" s="182"/>
      <c r="J1801" s="181"/>
      <c r="K1801" s="182"/>
      <c r="M1801" s="177" t="s">
        <v>1492</v>
      </c>
      <c r="O1801" s="177"/>
      <c r="Q1801" s="167"/>
    </row>
    <row r="1802" spans="1:17">
      <c r="A1802" s="175"/>
      <c r="B1802" s="176"/>
      <c r="C1802" s="228" t="s">
        <v>1580</v>
      </c>
      <c r="D1802" s="229"/>
      <c r="E1802" s="178">
        <v>33.047499999999999</v>
      </c>
      <c r="F1802" s="179"/>
      <c r="G1802" s="180"/>
      <c r="H1802" s="181"/>
      <c r="I1802" s="182"/>
      <c r="J1802" s="181"/>
      <c r="K1802" s="182"/>
      <c r="M1802" s="177" t="s">
        <v>1580</v>
      </c>
      <c r="O1802" s="177"/>
      <c r="Q1802" s="167"/>
    </row>
    <row r="1803" spans="1:17">
      <c r="A1803" s="175"/>
      <c r="B1803" s="176"/>
      <c r="C1803" s="228" t="s">
        <v>1581</v>
      </c>
      <c r="D1803" s="229"/>
      <c r="E1803" s="178">
        <v>-3.3959999999999999</v>
      </c>
      <c r="F1803" s="179"/>
      <c r="G1803" s="180"/>
      <c r="H1803" s="181"/>
      <c r="I1803" s="182"/>
      <c r="J1803" s="181"/>
      <c r="K1803" s="182"/>
      <c r="M1803" s="177" t="s">
        <v>1581</v>
      </c>
      <c r="O1803" s="177"/>
      <c r="Q1803" s="167"/>
    </row>
    <row r="1804" spans="1:17">
      <c r="A1804" s="175"/>
      <c r="B1804" s="176"/>
      <c r="C1804" s="228" t="s">
        <v>1582</v>
      </c>
      <c r="D1804" s="229"/>
      <c r="E1804" s="178">
        <v>5.6615000000000002</v>
      </c>
      <c r="F1804" s="179"/>
      <c r="G1804" s="180"/>
      <c r="H1804" s="181"/>
      <c r="I1804" s="182"/>
      <c r="J1804" s="181"/>
      <c r="K1804" s="182"/>
      <c r="M1804" s="177" t="s">
        <v>1582</v>
      </c>
      <c r="O1804" s="177"/>
      <c r="Q1804" s="167"/>
    </row>
    <row r="1805" spans="1:17">
      <c r="A1805" s="175"/>
      <c r="B1805" s="176"/>
      <c r="C1805" s="228" t="s">
        <v>1497</v>
      </c>
      <c r="D1805" s="229"/>
      <c r="E1805" s="178">
        <v>4.72</v>
      </c>
      <c r="F1805" s="179"/>
      <c r="G1805" s="180"/>
      <c r="H1805" s="181"/>
      <c r="I1805" s="182"/>
      <c r="J1805" s="181"/>
      <c r="K1805" s="182"/>
      <c r="M1805" s="177" t="s">
        <v>1497</v>
      </c>
      <c r="O1805" s="177"/>
      <c r="Q1805" s="167"/>
    </row>
    <row r="1806" spans="1:17">
      <c r="A1806" s="175"/>
      <c r="B1806" s="176"/>
      <c r="C1806" s="228" t="s">
        <v>1498</v>
      </c>
      <c r="D1806" s="229"/>
      <c r="E1806" s="178">
        <v>58.364400000000003</v>
      </c>
      <c r="F1806" s="179"/>
      <c r="G1806" s="180"/>
      <c r="H1806" s="181"/>
      <c r="I1806" s="182"/>
      <c r="J1806" s="181"/>
      <c r="K1806" s="182"/>
      <c r="M1806" s="177" t="s">
        <v>1498</v>
      </c>
      <c r="O1806" s="177"/>
      <c r="Q1806" s="167"/>
    </row>
    <row r="1807" spans="1:17">
      <c r="A1807" s="175"/>
      <c r="B1807" s="176"/>
      <c r="C1807" s="228" t="s">
        <v>1499</v>
      </c>
      <c r="D1807" s="229"/>
      <c r="E1807" s="178">
        <v>59.049799999999998</v>
      </c>
      <c r="F1807" s="179"/>
      <c r="G1807" s="180"/>
      <c r="H1807" s="181"/>
      <c r="I1807" s="182"/>
      <c r="J1807" s="181"/>
      <c r="K1807" s="182"/>
      <c r="M1807" s="177" t="s">
        <v>1499</v>
      </c>
      <c r="O1807" s="177"/>
      <c r="Q1807" s="167"/>
    </row>
    <row r="1808" spans="1:17">
      <c r="A1808" s="175"/>
      <c r="B1808" s="176"/>
      <c r="C1808" s="228" t="s">
        <v>1583</v>
      </c>
      <c r="D1808" s="229"/>
      <c r="E1808" s="178">
        <v>33.278300000000002</v>
      </c>
      <c r="F1808" s="179"/>
      <c r="G1808" s="180"/>
      <c r="H1808" s="181"/>
      <c r="I1808" s="182"/>
      <c r="J1808" s="181"/>
      <c r="K1808" s="182"/>
      <c r="M1808" s="177" t="s">
        <v>1583</v>
      </c>
      <c r="O1808" s="177"/>
      <c r="Q1808" s="167"/>
    </row>
    <row r="1809" spans="1:17">
      <c r="A1809" s="175"/>
      <c r="B1809" s="176"/>
      <c r="C1809" s="228" t="s">
        <v>1501</v>
      </c>
      <c r="D1809" s="229"/>
      <c r="E1809" s="178">
        <v>-3.0209999999999999</v>
      </c>
      <c r="F1809" s="179"/>
      <c r="G1809" s="180"/>
      <c r="H1809" s="181"/>
      <c r="I1809" s="182"/>
      <c r="J1809" s="181"/>
      <c r="K1809" s="182"/>
      <c r="M1809" s="177" t="s">
        <v>1501</v>
      </c>
      <c r="O1809" s="177"/>
      <c r="Q1809" s="167"/>
    </row>
    <row r="1810" spans="1:17">
      <c r="A1810" s="175"/>
      <c r="B1810" s="176"/>
      <c r="C1810" s="228" t="s">
        <v>1584</v>
      </c>
      <c r="D1810" s="229"/>
      <c r="E1810" s="178">
        <v>5.7069999999999999</v>
      </c>
      <c r="F1810" s="179"/>
      <c r="G1810" s="180"/>
      <c r="H1810" s="181"/>
      <c r="I1810" s="182"/>
      <c r="J1810" s="181"/>
      <c r="K1810" s="182"/>
      <c r="M1810" s="177" t="s">
        <v>1584</v>
      </c>
      <c r="O1810" s="177"/>
      <c r="Q1810" s="167"/>
    </row>
    <row r="1811" spans="1:17">
      <c r="A1811" s="175"/>
      <c r="B1811" s="176"/>
      <c r="C1811" s="228" t="s">
        <v>1585</v>
      </c>
      <c r="D1811" s="229"/>
      <c r="E1811" s="178">
        <v>4.79</v>
      </c>
      <c r="F1811" s="179"/>
      <c r="G1811" s="180"/>
      <c r="H1811" s="181"/>
      <c r="I1811" s="182"/>
      <c r="J1811" s="181"/>
      <c r="K1811" s="182"/>
      <c r="M1811" s="177" t="s">
        <v>1585</v>
      </c>
      <c r="O1811" s="177"/>
      <c r="Q1811" s="167"/>
    </row>
    <row r="1812" spans="1:17">
      <c r="A1812" s="175"/>
      <c r="B1812" s="176"/>
      <c r="C1812" s="228" t="s">
        <v>1505</v>
      </c>
      <c r="D1812" s="229"/>
      <c r="E1812" s="178">
        <v>58.2044</v>
      </c>
      <c r="F1812" s="179"/>
      <c r="G1812" s="180"/>
      <c r="H1812" s="181"/>
      <c r="I1812" s="182"/>
      <c r="J1812" s="181"/>
      <c r="K1812" s="182"/>
      <c r="M1812" s="177" t="s">
        <v>1505</v>
      </c>
      <c r="O1812" s="177"/>
      <c r="Q1812" s="167"/>
    </row>
    <row r="1813" spans="1:17">
      <c r="A1813" s="175"/>
      <c r="B1813" s="176"/>
      <c r="C1813" s="228" t="s">
        <v>1506</v>
      </c>
      <c r="D1813" s="229"/>
      <c r="E1813" s="178">
        <v>58.159799999999997</v>
      </c>
      <c r="F1813" s="179"/>
      <c r="G1813" s="180"/>
      <c r="H1813" s="181"/>
      <c r="I1813" s="182"/>
      <c r="J1813" s="181"/>
      <c r="K1813" s="182"/>
      <c r="M1813" s="177" t="s">
        <v>1506</v>
      </c>
      <c r="O1813" s="177"/>
      <c r="Q1813" s="167"/>
    </row>
    <row r="1814" spans="1:17">
      <c r="A1814" s="175"/>
      <c r="B1814" s="176"/>
      <c r="C1814" s="228" t="s">
        <v>1586</v>
      </c>
      <c r="D1814" s="229"/>
      <c r="E1814" s="178">
        <v>32.816699999999997</v>
      </c>
      <c r="F1814" s="179"/>
      <c r="G1814" s="180"/>
      <c r="H1814" s="181"/>
      <c r="I1814" s="182"/>
      <c r="J1814" s="181"/>
      <c r="K1814" s="182"/>
      <c r="M1814" s="177" t="s">
        <v>1586</v>
      </c>
      <c r="O1814" s="177"/>
      <c r="Q1814" s="167"/>
    </row>
    <row r="1815" spans="1:17">
      <c r="A1815" s="175"/>
      <c r="B1815" s="176"/>
      <c r="C1815" s="228" t="s">
        <v>1501</v>
      </c>
      <c r="D1815" s="229"/>
      <c r="E1815" s="178">
        <v>-3.0209999999999999</v>
      </c>
      <c r="F1815" s="179"/>
      <c r="G1815" s="180"/>
      <c r="H1815" s="181"/>
      <c r="I1815" s="182"/>
      <c r="J1815" s="181"/>
      <c r="K1815" s="182"/>
      <c r="M1815" s="177" t="s">
        <v>1501</v>
      </c>
      <c r="O1815" s="177"/>
      <c r="Q1815" s="167"/>
    </row>
    <row r="1816" spans="1:17">
      <c r="A1816" s="175"/>
      <c r="B1816" s="176"/>
      <c r="C1816" s="228" t="s">
        <v>1587</v>
      </c>
      <c r="D1816" s="229"/>
      <c r="E1816" s="178">
        <v>5.6094999999999997</v>
      </c>
      <c r="F1816" s="179"/>
      <c r="G1816" s="180"/>
      <c r="H1816" s="181"/>
      <c r="I1816" s="182"/>
      <c r="J1816" s="181"/>
      <c r="K1816" s="182"/>
      <c r="M1816" s="177" t="s">
        <v>1587</v>
      </c>
      <c r="O1816" s="177"/>
      <c r="Q1816" s="167"/>
    </row>
    <row r="1817" spans="1:17">
      <c r="A1817" s="175"/>
      <c r="B1817" s="176"/>
      <c r="C1817" s="228" t="s">
        <v>1510</v>
      </c>
      <c r="D1817" s="229"/>
      <c r="E1817" s="178">
        <v>4.6399999999999997</v>
      </c>
      <c r="F1817" s="179"/>
      <c r="G1817" s="180"/>
      <c r="H1817" s="181"/>
      <c r="I1817" s="182"/>
      <c r="J1817" s="181"/>
      <c r="K1817" s="182"/>
      <c r="M1817" s="177" t="s">
        <v>1510</v>
      </c>
      <c r="O1817" s="177"/>
      <c r="Q1817" s="167"/>
    </row>
    <row r="1818" spans="1:17">
      <c r="A1818" s="175"/>
      <c r="B1818" s="176"/>
      <c r="C1818" s="228" t="s">
        <v>1511</v>
      </c>
      <c r="D1818" s="229"/>
      <c r="E1818" s="178">
        <v>58.2044</v>
      </c>
      <c r="F1818" s="179"/>
      <c r="G1818" s="180"/>
      <c r="H1818" s="181"/>
      <c r="I1818" s="182"/>
      <c r="J1818" s="181"/>
      <c r="K1818" s="182"/>
      <c r="M1818" s="177" t="s">
        <v>1511</v>
      </c>
      <c r="O1818" s="177"/>
      <c r="Q1818" s="167"/>
    </row>
    <row r="1819" spans="1:17">
      <c r="A1819" s="175"/>
      <c r="B1819" s="176"/>
      <c r="C1819" s="228" t="s">
        <v>1512</v>
      </c>
      <c r="D1819" s="229"/>
      <c r="E1819" s="178">
        <v>58.309800000000003</v>
      </c>
      <c r="F1819" s="179"/>
      <c r="G1819" s="180"/>
      <c r="H1819" s="181"/>
      <c r="I1819" s="182"/>
      <c r="J1819" s="181"/>
      <c r="K1819" s="182"/>
      <c r="M1819" s="177" t="s">
        <v>1512</v>
      </c>
      <c r="O1819" s="177"/>
      <c r="Q1819" s="167"/>
    </row>
    <row r="1820" spans="1:17">
      <c r="A1820" s="175"/>
      <c r="B1820" s="176"/>
      <c r="C1820" s="228" t="s">
        <v>1588</v>
      </c>
      <c r="D1820" s="229"/>
      <c r="E1820" s="178">
        <v>24.2652</v>
      </c>
      <c r="F1820" s="179"/>
      <c r="G1820" s="180"/>
      <c r="H1820" s="181"/>
      <c r="I1820" s="182"/>
      <c r="J1820" s="181"/>
      <c r="K1820" s="182"/>
      <c r="M1820" s="177" t="s">
        <v>1588</v>
      </c>
      <c r="O1820" s="177"/>
      <c r="Q1820" s="167"/>
    </row>
    <row r="1821" spans="1:17">
      <c r="A1821" s="175"/>
      <c r="B1821" s="176"/>
      <c r="C1821" s="228" t="s">
        <v>1501</v>
      </c>
      <c r="D1821" s="229"/>
      <c r="E1821" s="178">
        <v>-3.0209999999999999</v>
      </c>
      <c r="F1821" s="179"/>
      <c r="G1821" s="180"/>
      <c r="H1821" s="181"/>
      <c r="I1821" s="182"/>
      <c r="J1821" s="181"/>
      <c r="K1821" s="182"/>
      <c r="M1821" s="177" t="s">
        <v>1501</v>
      </c>
      <c r="O1821" s="177"/>
      <c r="Q1821" s="167"/>
    </row>
    <row r="1822" spans="1:17">
      <c r="A1822" s="175"/>
      <c r="B1822" s="176"/>
      <c r="C1822" s="228" t="s">
        <v>1514</v>
      </c>
      <c r="D1822" s="229"/>
      <c r="E1822" s="178">
        <v>8.84</v>
      </c>
      <c r="F1822" s="179"/>
      <c r="G1822" s="180"/>
      <c r="H1822" s="181"/>
      <c r="I1822" s="182"/>
      <c r="J1822" s="181"/>
      <c r="K1822" s="182"/>
      <c r="M1822" s="177" t="s">
        <v>1514</v>
      </c>
      <c r="O1822" s="177"/>
      <c r="Q1822" s="167"/>
    </row>
    <row r="1823" spans="1:17">
      <c r="A1823" s="175"/>
      <c r="B1823" s="176"/>
      <c r="C1823" s="228" t="s">
        <v>1589</v>
      </c>
      <c r="D1823" s="229"/>
      <c r="E1823" s="178">
        <v>5.6745000000000001</v>
      </c>
      <c r="F1823" s="179"/>
      <c r="G1823" s="180"/>
      <c r="H1823" s="181"/>
      <c r="I1823" s="182"/>
      <c r="J1823" s="181"/>
      <c r="K1823" s="182"/>
      <c r="M1823" s="177" t="s">
        <v>1589</v>
      </c>
      <c r="O1823" s="177"/>
      <c r="Q1823" s="167"/>
    </row>
    <row r="1824" spans="1:17">
      <c r="A1824" s="175"/>
      <c r="B1824" s="176"/>
      <c r="C1824" s="228" t="s">
        <v>1525</v>
      </c>
      <c r="D1824" s="229"/>
      <c r="E1824" s="178">
        <v>4.7300000000000004</v>
      </c>
      <c r="F1824" s="179"/>
      <c r="G1824" s="180"/>
      <c r="H1824" s="181"/>
      <c r="I1824" s="182"/>
      <c r="J1824" s="181"/>
      <c r="K1824" s="182"/>
      <c r="M1824" s="177" t="s">
        <v>1525</v>
      </c>
      <c r="O1824" s="177"/>
      <c r="Q1824" s="167"/>
    </row>
    <row r="1825" spans="1:17">
      <c r="A1825" s="175"/>
      <c r="B1825" s="176"/>
      <c r="C1825" s="228" t="s">
        <v>1518</v>
      </c>
      <c r="D1825" s="229"/>
      <c r="E1825" s="178">
        <v>58.244399999999999</v>
      </c>
      <c r="F1825" s="179"/>
      <c r="G1825" s="180"/>
      <c r="H1825" s="181"/>
      <c r="I1825" s="182"/>
      <c r="J1825" s="181"/>
      <c r="K1825" s="182"/>
      <c r="M1825" s="177" t="s">
        <v>1518</v>
      </c>
      <c r="O1825" s="177"/>
      <c r="Q1825" s="167"/>
    </row>
    <row r="1826" spans="1:17">
      <c r="A1826" s="175"/>
      <c r="B1826" s="176"/>
      <c r="C1826" s="228" t="s">
        <v>1519</v>
      </c>
      <c r="D1826" s="229"/>
      <c r="E1826" s="178">
        <v>45.475000000000001</v>
      </c>
      <c r="F1826" s="179"/>
      <c r="G1826" s="180"/>
      <c r="H1826" s="181"/>
      <c r="I1826" s="182"/>
      <c r="J1826" s="181"/>
      <c r="K1826" s="182"/>
      <c r="M1826" s="177" t="s">
        <v>1519</v>
      </c>
      <c r="O1826" s="177"/>
      <c r="Q1826" s="167"/>
    </row>
    <row r="1827" spans="1:17">
      <c r="A1827" s="175"/>
      <c r="B1827" s="176"/>
      <c r="C1827" s="228" t="s">
        <v>1520</v>
      </c>
      <c r="D1827" s="229"/>
      <c r="E1827" s="178">
        <v>13.13</v>
      </c>
      <c r="F1827" s="179"/>
      <c r="G1827" s="180"/>
      <c r="H1827" s="181"/>
      <c r="I1827" s="182"/>
      <c r="J1827" s="181"/>
      <c r="K1827" s="182"/>
      <c r="M1827" s="177" t="s">
        <v>1520</v>
      </c>
      <c r="O1827" s="177"/>
      <c r="Q1827" s="167"/>
    </row>
    <row r="1828" spans="1:17">
      <c r="A1828" s="175"/>
      <c r="B1828" s="176"/>
      <c r="C1828" s="228" t="s">
        <v>1521</v>
      </c>
      <c r="D1828" s="229"/>
      <c r="E1828" s="178">
        <v>58.599800000000002</v>
      </c>
      <c r="F1828" s="179"/>
      <c r="G1828" s="180"/>
      <c r="H1828" s="181"/>
      <c r="I1828" s="182"/>
      <c r="J1828" s="181"/>
      <c r="K1828" s="182"/>
      <c r="M1828" s="177" t="s">
        <v>1521</v>
      </c>
      <c r="O1828" s="177"/>
      <c r="Q1828" s="167"/>
    </row>
    <row r="1829" spans="1:17">
      <c r="A1829" s="175"/>
      <c r="B1829" s="176"/>
      <c r="C1829" s="228" t="s">
        <v>1590</v>
      </c>
      <c r="D1829" s="229"/>
      <c r="E1829" s="178">
        <v>24.154399999999999</v>
      </c>
      <c r="F1829" s="179"/>
      <c r="G1829" s="180"/>
      <c r="H1829" s="181"/>
      <c r="I1829" s="182"/>
      <c r="J1829" s="181"/>
      <c r="K1829" s="182"/>
      <c r="M1829" s="177" t="s">
        <v>1590</v>
      </c>
      <c r="O1829" s="177"/>
      <c r="Q1829" s="167"/>
    </row>
    <row r="1830" spans="1:17">
      <c r="A1830" s="175"/>
      <c r="B1830" s="176"/>
      <c r="C1830" s="228" t="s">
        <v>1501</v>
      </c>
      <c r="D1830" s="229"/>
      <c r="E1830" s="178">
        <v>-3.0209999999999999</v>
      </c>
      <c r="F1830" s="179"/>
      <c r="G1830" s="180"/>
      <c r="H1830" s="181"/>
      <c r="I1830" s="182"/>
      <c r="J1830" s="181"/>
      <c r="K1830" s="182"/>
      <c r="M1830" s="177" t="s">
        <v>1501</v>
      </c>
      <c r="O1830" s="177"/>
      <c r="Q1830" s="167"/>
    </row>
    <row r="1831" spans="1:17">
      <c r="A1831" s="175"/>
      <c r="B1831" s="176"/>
      <c r="C1831" s="228" t="s">
        <v>1514</v>
      </c>
      <c r="D1831" s="229"/>
      <c r="E1831" s="178">
        <v>8.84</v>
      </c>
      <c r="F1831" s="179"/>
      <c r="G1831" s="180"/>
      <c r="H1831" s="181"/>
      <c r="I1831" s="182"/>
      <c r="J1831" s="181"/>
      <c r="K1831" s="182"/>
      <c r="M1831" s="177" t="s">
        <v>1514</v>
      </c>
      <c r="O1831" s="177"/>
      <c r="Q1831" s="167"/>
    </row>
    <row r="1832" spans="1:17">
      <c r="A1832" s="175"/>
      <c r="B1832" s="176"/>
      <c r="C1832" s="228" t="s">
        <v>1591</v>
      </c>
      <c r="D1832" s="229"/>
      <c r="E1832" s="178">
        <v>5.6745000000000001</v>
      </c>
      <c r="F1832" s="179"/>
      <c r="G1832" s="180"/>
      <c r="H1832" s="181"/>
      <c r="I1832" s="182"/>
      <c r="J1832" s="181"/>
      <c r="K1832" s="182"/>
      <c r="M1832" s="177" t="s">
        <v>1591</v>
      </c>
      <c r="O1832" s="177"/>
      <c r="Q1832" s="167"/>
    </row>
    <row r="1833" spans="1:17">
      <c r="A1833" s="175"/>
      <c r="B1833" s="176"/>
      <c r="C1833" s="228" t="s">
        <v>1525</v>
      </c>
      <c r="D1833" s="229"/>
      <c r="E1833" s="178">
        <v>4.7300000000000004</v>
      </c>
      <c r="F1833" s="179"/>
      <c r="G1833" s="180"/>
      <c r="H1833" s="181"/>
      <c r="I1833" s="182"/>
      <c r="J1833" s="181"/>
      <c r="K1833" s="182"/>
      <c r="M1833" s="177" t="s">
        <v>1525</v>
      </c>
      <c r="O1833" s="177"/>
      <c r="Q1833" s="167"/>
    </row>
    <row r="1834" spans="1:17">
      <c r="A1834" s="175"/>
      <c r="B1834" s="176"/>
      <c r="C1834" s="228" t="s">
        <v>1526</v>
      </c>
      <c r="D1834" s="229"/>
      <c r="E1834" s="178">
        <v>58.269799999999996</v>
      </c>
      <c r="F1834" s="179"/>
      <c r="G1834" s="180"/>
      <c r="H1834" s="181"/>
      <c r="I1834" s="182"/>
      <c r="J1834" s="181"/>
      <c r="K1834" s="182"/>
      <c r="M1834" s="177" t="s">
        <v>1526</v>
      </c>
      <c r="O1834" s="177"/>
      <c r="Q1834" s="167"/>
    </row>
    <row r="1835" spans="1:17">
      <c r="A1835" s="175"/>
      <c r="B1835" s="176"/>
      <c r="C1835" s="228" t="s">
        <v>1527</v>
      </c>
      <c r="D1835" s="229"/>
      <c r="E1835" s="178">
        <v>58.219799999999999</v>
      </c>
      <c r="F1835" s="179"/>
      <c r="G1835" s="180"/>
      <c r="H1835" s="181"/>
      <c r="I1835" s="182"/>
      <c r="J1835" s="181"/>
      <c r="K1835" s="182"/>
      <c r="M1835" s="177" t="s">
        <v>1527</v>
      </c>
      <c r="O1835" s="177"/>
      <c r="Q1835" s="167"/>
    </row>
    <row r="1836" spans="1:17">
      <c r="A1836" s="175"/>
      <c r="B1836" s="176"/>
      <c r="C1836" s="228" t="s">
        <v>1592</v>
      </c>
      <c r="D1836" s="229"/>
      <c r="E1836" s="178">
        <v>11.388</v>
      </c>
      <c r="F1836" s="179"/>
      <c r="G1836" s="180"/>
      <c r="H1836" s="181"/>
      <c r="I1836" s="182"/>
      <c r="J1836" s="181"/>
      <c r="K1836" s="182"/>
      <c r="M1836" s="177" t="s">
        <v>1592</v>
      </c>
      <c r="O1836" s="177"/>
      <c r="Q1836" s="167"/>
    </row>
    <row r="1837" spans="1:17">
      <c r="A1837" s="175"/>
      <c r="B1837" s="176"/>
      <c r="C1837" s="228" t="s">
        <v>1501</v>
      </c>
      <c r="D1837" s="229"/>
      <c r="E1837" s="178">
        <v>-3.0209999999999999</v>
      </c>
      <c r="F1837" s="179"/>
      <c r="G1837" s="180"/>
      <c r="H1837" s="181"/>
      <c r="I1837" s="182"/>
      <c r="J1837" s="181"/>
      <c r="K1837" s="182"/>
      <c r="M1837" s="177" t="s">
        <v>1501</v>
      </c>
      <c r="O1837" s="177"/>
      <c r="Q1837" s="167"/>
    </row>
    <row r="1838" spans="1:17">
      <c r="A1838" s="175"/>
      <c r="B1838" s="176"/>
      <c r="C1838" s="228" t="s">
        <v>1514</v>
      </c>
      <c r="D1838" s="229"/>
      <c r="E1838" s="178">
        <v>8.84</v>
      </c>
      <c r="F1838" s="179"/>
      <c r="G1838" s="180"/>
      <c r="H1838" s="181"/>
      <c r="I1838" s="182"/>
      <c r="J1838" s="181"/>
      <c r="K1838" s="182"/>
      <c r="M1838" s="177" t="s">
        <v>1514</v>
      </c>
      <c r="O1838" s="177"/>
      <c r="Q1838" s="167"/>
    </row>
    <row r="1839" spans="1:17">
      <c r="A1839" s="175"/>
      <c r="B1839" s="176"/>
      <c r="C1839" s="228" t="s">
        <v>1593</v>
      </c>
      <c r="D1839" s="229"/>
      <c r="E1839" s="178">
        <v>5.6680000000000001</v>
      </c>
      <c r="F1839" s="179"/>
      <c r="G1839" s="180"/>
      <c r="H1839" s="181"/>
      <c r="I1839" s="182"/>
      <c r="J1839" s="181"/>
      <c r="K1839" s="182"/>
      <c r="M1839" s="177" t="s">
        <v>1593</v>
      </c>
      <c r="O1839" s="177"/>
      <c r="Q1839" s="167"/>
    </row>
    <row r="1840" spans="1:17">
      <c r="A1840" s="175"/>
      <c r="B1840" s="176"/>
      <c r="C1840" s="228" t="s">
        <v>1530</v>
      </c>
      <c r="D1840" s="229"/>
      <c r="E1840" s="178">
        <v>4.74</v>
      </c>
      <c r="F1840" s="179"/>
      <c r="G1840" s="180"/>
      <c r="H1840" s="181"/>
      <c r="I1840" s="182"/>
      <c r="J1840" s="181"/>
      <c r="K1840" s="182"/>
      <c r="M1840" s="177" t="s">
        <v>1530</v>
      </c>
      <c r="O1840" s="177"/>
      <c r="Q1840" s="167"/>
    </row>
    <row r="1841" spans="1:17">
      <c r="A1841" s="175"/>
      <c r="B1841" s="176"/>
      <c r="C1841" s="228" t="s">
        <v>1531</v>
      </c>
      <c r="D1841" s="229"/>
      <c r="E1841" s="178">
        <v>58.269799999999996</v>
      </c>
      <c r="F1841" s="179"/>
      <c r="G1841" s="180"/>
      <c r="H1841" s="181"/>
      <c r="I1841" s="182"/>
      <c r="J1841" s="181"/>
      <c r="K1841" s="182"/>
      <c r="M1841" s="177" t="s">
        <v>1531</v>
      </c>
      <c r="O1841" s="177"/>
      <c r="Q1841" s="167"/>
    </row>
    <row r="1842" spans="1:17">
      <c r="A1842" s="175"/>
      <c r="B1842" s="176"/>
      <c r="C1842" s="228" t="s">
        <v>1532</v>
      </c>
      <c r="D1842" s="229"/>
      <c r="E1842" s="178">
        <v>58.154400000000003</v>
      </c>
      <c r="F1842" s="179"/>
      <c r="G1842" s="180"/>
      <c r="H1842" s="181"/>
      <c r="I1842" s="182"/>
      <c r="J1842" s="181"/>
      <c r="K1842" s="182"/>
      <c r="M1842" s="177" t="s">
        <v>1532</v>
      </c>
      <c r="O1842" s="177"/>
      <c r="Q1842" s="167"/>
    </row>
    <row r="1843" spans="1:17">
      <c r="A1843" s="175"/>
      <c r="B1843" s="176"/>
      <c r="C1843" s="228" t="s">
        <v>1594</v>
      </c>
      <c r="D1843" s="229"/>
      <c r="E1843" s="178">
        <v>5.5575000000000001</v>
      </c>
      <c r="F1843" s="179"/>
      <c r="G1843" s="180"/>
      <c r="H1843" s="181"/>
      <c r="I1843" s="182"/>
      <c r="J1843" s="181"/>
      <c r="K1843" s="182"/>
      <c r="M1843" s="177" t="s">
        <v>1594</v>
      </c>
      <c r="O1843" s="177"/>
      <c r="Q1843" s="167"/>
    </row>
    <row r="1844" spans="1:17">
      <c r="A1844" s="175"/>
      <c r="B1844" s="176"/>
      <c r="C1844" s="228" t="s">
        <v>1535</v>
      </c>
      <c r="D1844" s="229"/>
      <c r="E1844" s="178">
        <v>4.5599999999999996</v>
      </c>
      <c r="F1844" s="179"/>
      <c r="G1844" s="180"/>
      <c r="H1844" s="181"/>
      <c r="I1844" s="182"/>
      <c r="J1844" s="181"/>
      <c r="K1844" s="182"/>
      <c r="M1844" s="177" t="s">
        <v>1535</v>
      </c>
      <c r="O1844" s="177"/>
      <c r="Q1844" s="167"/>
    </row>
    <row r="1845" spans="1:17">
      <c r="A1845" s="175"/>
      <c r="B1845" s="176"/>
      <c r="C1845" s="228" t="s">
        <v>1595</v>
      </c>
      <c r="D1845" s="229"/>
      <c r="E1845" s="178">
        <v>24.015899999999998</v>
      </c>
      <c r="F1845" s="179"/>
      <c r="G1845" s="180"/>
      <c r="H1845" s="181"/>
      <c r="I1845" s="182"/>
      <c r="J1845" s="181"/>
      <c r="K1845" s="182"/>
      <c r="M1845" s="177" t="s">
        <v>1595</v>
      </c>
      <c r="O1845" s="177"/>
      <c r="Q1845" s="167"/>
    </row>
    <row r="1846" spans="1:17">
      <c r="A1846" s="175"/>
      <c r="B1846" s="176"/>
      <c r="C1846" s="228" t="s">
        <v>1537</v>
      </c>
      <c r="D1846" s="229"/>
      <c r="E1846" s="178">
        <v>-2.871</v>
      </c>
      <c r="F1846" s="179"/>
      <c r="G1846" s="180"/>
      <c r="H1846" s="181"/>
      <c r="I1846" s="182"/>
      <c r="J1846" s="181"/>
      <c r="K1846" s="182"/>
      <c r="M1846" s="177" t="s">
        <v>1537</v>
      </c>
      <c r="O1846" s="177"/>
      <c r="Q1846" s="167"/>
    </row>
    <row r="1847" spans="1:17">
      <c r="A1847" s="175"/>
      <c r="B1847" s="176"/>
      <c r="C1847" s="228" t="s">
        <v>1538</v>
      </c>
      <c r="D1847" s="229"/>
      <c r="E1847" s="178">
        <v>8.57</v>
      </c>
      <c r="F1847" s="179"/>
      <c r="G1847" s="180"/>
      <c r="H1847" s="181"/>
      <c r="I1847" s="182"/>
      <c r="J1847" s="181"/>
      <c r="K1847" s="182"/>
      <c r="M1847" s="177" t="s">
        <v>1538</v>
      </c>
      <c r="O1847" s="177"/>
      <c r="Q1847" s="167"/>
    </row>
    <row r="1848" spans="1:17">
      <c r="A1848" s="175"/>
      <c r="B1848" s="176"/>
      <c r="C1848" s="228" t="s">
        <v>1539</v>
      </c>
      <c r="D1848" s="229"/>
      <c r="E1848" s="178">
        <v>58.2044</v>
      </c>
      <c r="F1848" s="179"/>
      <c r="G1848" s="180"/>
      <c r="H1848" s="181"/>
      <c r="I1848" s="182"/>
      <c r="J1848" s="181"/>
      <c r="K1848" s="182"/>
      <c r="M1848" s="177" t="s">
        <v>1539</v>
      </c>
      <c r="O1848" s="177"/>
      <c r="Q1848" s="167"/>
    </row>
    <row r="1849" spans="1:17">
      <c r="A1849" s="175"/>
      <c r="B1849" s="176"/>
      <c r="C1849" s="228" t="s">
        <v>1540</v>
      </c>
      <c r="D1849" s="229"/>
      <c r="E1849" s="178">
        <v>58.184399999999997</v>
      </c>
      <c r="F1849" s="179"/>
      <c r="G1849" s="180"/>
      <c r="H1849" s="181"/>
      <c r="I1849" s="182"/>
      <c r="J1849" s="181"/>
      <c r="K1849" s="182"/>
      <c r="M1849" s="177" t="s">
        <v>1540</v>
      </c>
      <c r="O1849" s="177"/>
      <c r="Q1849" s="167"/>
    </row>
    <row r="1850" spans="1:17">
      <c r="A1850" s="175"/>
      <c r="B1850" s="176"/>
      <c r="C1850" s="228" t="s">
        <v>1596</v>
      </c>
      <c r="D1850" s="229"/>
      <c r="E1850" s="178">
        <v>32.412799999999997</v>
      </c>
      <c r="F1850" s="179"/>
      <c r="G1850" s="180"/>
      <c r="H1850" s="181"/>
      <c r="I1850" s="182"/>
      <c r="J1850" s="181"/>
      <c r="K1850" s="182"/>
      <c r="M1850" s="177" t="s">
        <v>1596</v>
      </c>
      <c r="O1850" s="177"/>
      <c r="Q1850" s="167"/>
    </row>
    <row r="1851" spans="1:17">
      <c r="A1851" s="175"/>
      <c r="B1851" s="176"/>
      <c r="C1851" s="228" t="s">
        <v>1537</v>
      </c>
      <c r="D1851" s="229"/>
      <c r="E1851" s="178">
        <v>-2.871</v>
      </c>
      <c r="F1851" s="179"/>
      <c r="G1851" s="180"/>
      <c r="H1851" s="181"/>
      <c r="I1851" s="182"/>
      <c r="J1851" s="181"/>
      <c r="K1851" s="182"/>
      <c r="M1851" s="177" t="s">
        <v>1537</v>
      </c>
      <c r="O1851" s="177"/>
      <c r="Q1851" s="167"/>
    </row>
    <row r="1852" spans="1:17">
      <c r="A1852" s="175"/>
      <c r="B1852" s="176"/>
      <c r="C1852" s="228" t="s">
        <v>1597</v>
      </c>
      <c r="D1852" s="229"/>
      <c r="E1852" s="178">
        <v>5.5185000000000004</v>
      </c>
      <c r="F1852" s="179"/>
      <c r="G1852" s="180"/>
      <c r="H1852" s="181"/>
      <c r="I1852" s="182"/>
      <c r="J1852" s="181"/>
      <c r="K1852" s="182"/>
      <c r="M1852" s="177" t="s">
        <v>1597</v>
      </c>
      <c r="O1852" s="177"/>
      <c r="Q1852" s="167"/>
    </row>
    <row r="1853" spans="1:17">
      <c r="A1853" s="175"/>
      <c r="B1853" s="176"/>
      <c r="C1853" s="228" t="s">
        <v>1543</v>
      </c>
      <c r="D1853" s="229"/>
      <c r="E1853" s="178">
        <v>4.51</v>
      </c>
      <c r="F1853" s="179"/>
      <c r="G1853" s="180"/>
      <c r="H1853" s="181"/>
      <c r="I1853" s="182"/>
      <c r="J1853" s="181"/>
      <c r="K1853" s="182"/>
      <c r="M1853" s="177" t="s">
        <v>1543</v>
      </c>
      <c r="O1853" s="177"/>
      <c r="Q1853" s="167"/>
    </row>
    <row r="1854" spans="1:17">
      <c r="A1854" s="175"/>
      <c r="B1854" s="176"/>
      <c r="C1854" s="228" t="s">
        <v>1544</v>
      </c>
      <c r="D1854" s="229"/>
      <c r="E1854" s="178">
        <v>61.886400000000002</v>
      </c>
      <c r="F1854" s="179"/>
      <c r="G1854" s="180"/>
      <c r="H1854" s="181"/>
      <c r="I1854" s="182"/>
      <c r="J1854" s="181"/>
      <c r="K1854" s="182"/>
      <c r="M1854" s="177" t="s">
        <v>1544</v>
      </c>
      <c r="O1854" s="177"/>
      <c r="Q1854" s="167"/>
    </row>
    <row r="1855" spans="1:17">
      <c r="A1855" s="175"/>
      <c r="B1855" s="176"/>
      <c r="C1855" s="228" t="s">
        <v>1598</v>
      </c>
      <c r="D1855" s="229"/>
      <c r="E1855" s="178">
        <v>14.7226</v>
      </c>
      <c r="F1855" s="179"/>
      <c r="G1855" s="180"/>
      <c r="H1855" s="181"/>
      <c r="I1855" s="182"/>
      <c r="J1855" s="181"/>
      <c r="K1855" s="182"/>
      <c r="M1855" s="177" t="s">
        <v>1598</v>
      </c>
      <c r="O1855" s="177"/>
      <c r="Q1855" s="167"/>
    </row>
    <row r="1856" spans="1:17">
      <c r="A1856" s="175"/>
      <c r="B1856" s="176"/>
      <c r="C1856" s="228" t="s">
        <v>1546</v>
      </c>
      <c r="D1856" s="229"/>
      <c r="E1856" s="178">
        <v>-2.3279999999999998</v>
      </c>
      <c r="F1856" s="179"/>
      <c r="G1856" s="180"/>
      <c r="H1856" s="181"/>
      <c r="I1856" s="182"/>
      <c r="J1856" s="181"/>
      <c r="K1856" s="182"/>
      <c r="M1856" s="177" t="s">
        <v>1546</v>
      </c>
      <c r="O1856" s="177"/>
      <c r="Q1856" s="167"/>
    </row>
    <row r="1857" spans="1:17">
      <c r="A1857" s="175"/>
      <c r="B1857" s="176"/>
      <c r="C1857" s="228" t="s">
        <v>1547</v>
      </c>
      <c r="D1857" s="229"/>
      <c r="E1857" s="178">
        <v>5.29</v>
      </c>
      <c r="F1857" s="179"/>
      <c r="G1857" s="180"/>
      <c r="H1857" s="181"/>
      <c r="I1857" s="182"/>
      <c r="J1857" s="181"/>
      <c r="K1857" s="182"/>
      <c r="M1857" s="177" t="s">
        <v>1547</v>
      </c>
      <c r="O1857" s="177"/>
      <c r="Q1857" s="167"/>
    </row>
    <row r="1858" spans="1:17">
      <c r="A1858" s="175"/>
      <c r="B1858" s="176"/>
      <c r="C1858" s="228" t="s">
        <v>1599</v>
      </c>
      <c r="D1858" s="229"/>
      <c r="E1858" s="178">
        <v>2.0670000000000002</v>
      </c>
      <c r="F1858" s="179"/>
      <c r="G1858" s="180"/>
      <c r="H1858" s="181"/>
      <c r="I1858" s="182"/>
      <c r="J1858" s="181"/>
      <c r="K1858" s="182"/>
      <c r="M1858" s="177" t="s">
        <v>1599</v>
      </c>
      <c r="O1858" s="177"/>
      <c r="Q1858" s="167"/>
    </row>
    <row r="1859" spans="1:17">
      <c r="A1859" s="175"/>
      <c r="B1859" s="176"/>
      <c r="C1859" s="228" t="s">
        <v>1600</v>
      </c>
      <c r="D1859" s="229"/>
      <c r="E1859" s="178">
        <v>0.52</v>
      </c>
      <c r="F1859" s="179"/>
      <c r="G1859" s="180"/>
      <c r="H1859" s="181"/>
      <c r="I1859" s="182"/>
      <c r="J1859" s="181"/>
      <c r="K1859" s="182"/>
      <c r="M1859" s="177" t="s">
        <v>1600</v>
      </c>
      <c r="O1859" s="177"/>
      <c r="Q1859" s="167"/>
    </row>
    <row r="1860" spans="1:17">
      <c r="A1860" s="175"/>
      <c r="B1860" s="176"/>
      <c r="C1860" s="228" t="s">
        <v>1550</v>
      </c>
      <c r="D1860" s="229"/>
      <c r="E1860" s="178">
        <v>4.83</v>
      </c>
      <c r="F1860" s="179"/>
      <c r="G1860" s="180"/>
      <c r="H1860" s="181"/>
      <c r="I1860" s="182"/>
      <c r="J1860" s="181"/>
      <c r="K1860" s="182"/>
      <c r="M1860" s="177" t="s">
        <v>1550</v>
      </c>
      <c r="O1860" s="177"/>
      <c r="Q1860" s="167"/>
    </row>
    <row r="1861" spans="1:17">
      <c r="A1861" s="175"/>
      <c r="B1861" s="176"/>
      <c r="C1861" s="228" t="s">
        <v>1601</v>
      </c>
      <c r="D1861" s="229"/>
      <c r="E1861" s="178">
        <v>22.4346</v>
      </c>
      <c r="F1861" s="179"/>
      <c r="G1861" s="180"/>
      <c r="H1861" s="181"/>
      <c r="I1861" s="182"/>
      <c r="J1861" s="181"/>
      <c r="K1861" s="182"/>
      <c r="M1861" s="177" t="s">
        <v>1601</v>
      </c>
      <c r="O1861" s="177"/>
      <c r="Q1861" s="167"/>
    </row>
    <row r="1862" spans="1:17">
      <c r="A1862" s="175"/>
      <c r="B1862" s="176"/>
      <c r="C1862" s="228" t="s">
        <v>1552</v>
      </c>
      <c r="D1862" s="229"/>
      <c r="E1862" s="178">
        <v>13.82</v>
      </c>
      <c r="F1862" s="179"/>
      <c r="G1862" s="180"/>
      <c r="H1862" s="181"/>
      <c r="I1862" s="182"/>
      <c r="J1862" s="181"/>
      <c r="K1862" s="182"/>
      <c r="M1862" s="177" t="s">
        <v>1552</v>
      </c>
      <c r="O1862" s="177"/>
      <c r="Q1862" s="167"/>
    </row>
    <row r="1863" spans="1:17">
      <c r="A1863" s="175"/>
      <c r="B1863" s="176"/>
      <c r="C1863" s="228" t="s">
        <v>1553</v>
      </c>
      <c r="D1863" s="229"/>
      <c r="E1863" s="178">
        <v>57.550400000000003</v>
      </c>
      <c r="F1863" s="179"/>
      <c r="G1863" s="180"/>
      <c r="H1863" s="181"/>
      <c r="I1863" s="182"/>
      <c r="J1863" s="181"/>
      <c r="K1863" s="182"/>
      <c r="M1863" s="177" t="s">
        <v>1553</v>
      </c>
      <c r="O1863" s="177"/>
      <c r="Q1863" s="167"/>
    </row>
    <row r="1864" spans="1:17">
      <c r="A1864" s="175"/>
      <c r="B1864" s="176"/>
      <c r="C1864" s="228" t="s">
        <v>1602</v>
      </c>
      <c r="D1864" s="229"/>
      <c r="E1864" s="178">
        <v>21.5212</v>
      </c>
      <c r="F1864" s="179"/>
      <c r="G1864" s="180"/>
      <c r="H1864" s="181"/>
      <c r="I1864" s="182"/>
      <c r="J1864" s="181"/>
      <c r="K1864" s="182"/>
      <c r="M1864" s="177" t="s">
        <v>1602</v>
      </c>
      <c r="O1864" s="177"/>
      <c r="Q1864" s="167"/>
    </row>
    <row r="1865" spans="1:17">
      <c r="A1865" s="175"/>
      <c r="B1865" s="176"/>
      <c r="C1865" s="228" t="s">
        <v>1555</v>
      </c>
      <c r="D1865" s="229"/>
      <c r="E1865" s="178">
        <v>9.1300000000000008</v>
      </c>
      <c r="F1865" s="179"/>
      <c r="G1865" s="180"/>
      <c r="H1865" s="181"/>
      <c r="I1865" s="182"/>
      <c r="J1865" s="181"/>
      <c r="K1865" s="182"/>
      <c r="M1865" s="177" t="s">
        <v>1555</v>
      </c>
      <c r="O1865" s="177"/>
      <c r="Q1865" s="167"/>
    </row>
    <row r="1866" spans="1:17">
      <c r="A1866" s="175"/>
      <c r="B1866" s="176"/>
      <c r="C1866" s="228" t="s">
        <v>389</v>
      </c>
      <c r="D1866" s="229"/>
      <c r="E1866" s="178">
        <v>0</v>
      </c>
      <c r="F1866" s="179"/>
      <c r="G1866" s="180"/>
      <c r="H1866" s="181"/>
      <c r="I1866" s="182"/>
      <c r="J1866" s="181"/>
      <c r="K1866" s="182"/>
      <c r="M1866" s="177">
        <v>0</v>
      </c>
      <c r="O1866" s="177"/>
      <c r="Q1866" s="167"/>
    </row>
    <row r="1867" spans="1:17">
      <c r="A1867" s="175"/>
      <c r="B1867" s="176"/>
      <c r="C1867" s="228" t="s">
        <v>1603</v>
      </c>
      <c r="D1867" s="229"/>
      <c r="E1867" s="178">
        <v>8.3070000000000004</v>
      </c>
      <c r="F1867" s="179"/>
      <c r="G1867" s="180"/>
      <c r="H1867" s="181"/>
      <c r="I1867" s="182"/>
      <c r="J1867" s="181"/>
      <c r="K1867" s="182"/>
      <c r="M1867" s="177" t="s">
        <v>1603</v>
      </c>
      <c r="O1867" s="177"/>
      <c r="Q1867" s="167"/>
    </row>
    <row r="1868" spans="1:17">
      <c r="A1868" s="175"/>
      <c r="B1868" s="176"/>
      <c r="C1868" s="228" t="s">
        <v>1557</v>
      </c>
      <c r="D1868" s="229"/>
      <c r="E1868" s="178">
        <v>4.93</v>
      </c>
      <c r="F1868" s="179"/>
      <c r="G1868" s="180"/>
      <c r="H1868" s="181"/>
      <c r="I1868" s="182"/>
      <c r="J1868" s="181"/>
      <c r="K1868" s="182"/>
      <c r="M1868" s="177" t="s">
        <v>1557</v>
      </c>
      <c r="O1868" s="177"/>
      <c r="Q1868" s="167"/>
    </row>
    <row r="1869" spans="1:17">
      <c r="A1869" s="175"/>
      <c r="B1869" s="176"/>
      <c r="C1869" s="228" t="s">
        <v>1558</v>
      </c>
      <c r="D1869" s="229"/>
      <c r="E1869" s="178">
        <v>58.304400000000001</v>
      </c>
      <c r="F1869" s="179"/>
      <c r="G1869" s="180"/>
      <c r="H1869" s="181"/>
      <c r="I1869" s="182"/>
      <c r="J1869" s="181"/>
      <c r="K1869" s="182"/>
      <c r="M1869" s="177" t="s">
        <v>1558</v>
      </c>
      <c r="O1869" s="177"/>
      <c r="Q1869" s="167"/>
    </row>
    <row r="1870" spans="1:17">
      <c r="A1870" s="175"/>
      <c r="B1870" s="176"/>
      <c r="C1870" s="228" t="s">
        <v>1559</v>
      </c>
      <c r="D1870" s="229"/>
      <c r="E1870" s="178">
        <v>28.558700000000002</v>
      </c>
      <c r="F1870" s="179"/>
      <c r="G1870" s="180"/>
      <c r="H1870" s="181"/>
      <c r="I1870" s="182"/>
      <c r="J1870" s="181"/>
      <c r="K1870" s="182"/>
      <c r="M1870" s="177" t="s">
        <v>1559</v>
      </c>
      <c r="O1870" s="177"/>
      <c r="Q1870" s="167"/>
    </row>
    <row r="1871" spans="1:17">
      <c r="A1871" s="175"/>
      <c r="B1871" s="176"/>
      <c r="C1871" s="228" t="s">
        <v>1560</v>
      </c>
      <c r="D1871" s="229"/>
      <c r="E1871" s="178">
        <v>18.768000000000001</v>
      </c>
      <c r="F1871" s="179"/>
      <c r="G1871" s="180"/>
      <c r="H1871" s="181"/>
      <c r="I1871" s="182"/>
      <c r="J1871" s="181"/>
      <c r="K1871" s="182"/>
      <c r="M1871" s="177" t="s">
        <v>1560</v>
      </c>
      <c r="O1871" s="177"/>
      <c r="Q1871" s="167"/>
    </row>
    <row r="1872" spans="1:17">
      <c r="A1872" s="175"/>
      <c r="B1872" s="176"/>
      <c r="C1872" s="228" t="s">
        <v>1561</v>
      </c>
      <c r="D1872" s="229"/>
      <c r="E1872" s="178">
        <v>57.1004</v>
      </c>
      <c r="F1872" s="179"/>
      <c r="G1872" s="180"/>
      <c r="H1872" s="181"/>
      <c r="I1872" s="182"/>
      <c r="J1872" s="181"/>
      <c r="K1872" s="182"/>
      <c r="M1872" s="177" t="s">
        <v>1561</v>
      </c>
      <c r="O1872" s="177"/>
      <c r="Q1872" s="167"/>
    </row>
    <row r="1873" spans="1:17">
      <c r="A1873" s="175"/>
      <c r="B1873" s="176"/>
      <c r="C1873" s="228" t="s">
        <v>1604</v>
      </c>
      <c r="D1873" s="229"/>
      <c r="E1873" s="178">
        <v>24.182099999999998</v>
      </c>
      <c r="F1873" s="179"/>
      <c r="G1873" s="180"/>
      <c r="H1873" s="181"/>
      <c r="I1873" s="182"/>
      <c r="J1873" s="181"/>
      <c r="K1873" s="182"/>
      <c r="M1873" s="177" t="s">
        <v>1604</v>
      </c>
      <c r="O1873" s="177"/>
      <c r="Q1873" s="167"/>
    </row>
    <row r="1874" spans="1:17">
      <c r="A1874" s="175"/>
      <c r="B1874" s="176"/>
      <c r="C1874" s="228" t="s">
        <v>1537</v>
      </c>
      <c r="D1874" s="229"/>
      <c r="E1874" s="178">
        <v>-2.871</v>
      </c>
      <c r="F1874" s="179"/>
      <c r="G1874" s="180"/>
      <c r="H1874" s="181"/>
      <c r="I1874" s="182"/>
      <c r="J1874" s="181"/>
      <c r="K1874" s="182"/>
      <c r="M1874" s="177" t="s">
        <v>1537</v>
      </c>
      <c r="O1874" s="177"/>
      <c r="Q1874" s="167"/>
    </row>
    <row r="1875" spans="1:17">
      <c r="A1875" s="175"/>
      <c r="B1875" s="176"/>
      <c r="C1875" s="228" t="s">
        <v>1563</v>
      </c>
      <c r="D1875" s="229"/>
      <c r="E1875" s="178">
        <v>8.73</v>
      </c>
      <c r="F1875" s="179"/>
      <c r="G1875" s="180"/>
      <c r="H1875" s="181"/>
      <c r="I1875" s="182"/>
      <c r="J1875" s="181"/>
      <c r="K1875" s="182"/>
      <c r="M1875" s="177" t="s">
        <v>1563</v>
      </c>
      <c r="O1875" s="177"/>
      <c r="Q1875" s="167"/>
    </row>
    <row r="1876" spans="1:17">
      <c r="A1876" s="175"/>
      <c r="B1876" s="176"/>
      <c r="C1876" s="228" t="s">
        <v>1605</v>
      </c>
      <c r="D1876" s="229"/>
      <c r="E1876" s="178">
        <v>5.6355000000000004</v>
      </c>
      <c r="F1876" s="179"/>
      <c r="G1876" s="180"/>
      <c r="H1876" s="181"/>
      <c r="I1876" s="182"/>
      <c r="J1876" s="181"/>
      <c r="K1876" s="182"/>
      <c r="M1876" s="177" t="s">
        <v>1605</v>
      </c>
      <c r="O1876" s="177"/>
      <c r="Q1876" s="167"/>
    </row>
    <row r="1877" spans="1:17">
      <c r="A1877" s="175"/>
      <c r="B1877" s="176"/>
      <c r="C1877" s="228" t="s">
        <v>1565</v>
      </c>
      <c r="D1877" s="229"/>
      <c r="E1877" s="178">
        <v>4.68</v>
      </c>
      <c r="F1877" s="179"/>
      <c r="G1877" s="180"/>
      <c r="H1877" s="181"/>
      <c r="I1877" s="182"/>
      <c r="J1877" s="181"/>
      <c r="K1877" s="182"/>
      <c r="M1877" s="177" t="s">
        <v>1565</v>
      </c>
      <c r="O1877" s="177"/>
      <c r="Q1877" s="167"/>
    </row>
    <row r="1878" spans="1:17">
      <c r="A1878" s="175"/>
      <c r="B1878" s="176"/>
      <c r="C1878" s="228" t="s">
        <v>1566</v>
      </c>
      <c r="D1878" s="229"/>
      <c r="E1878" s="178">
        <v>58.641399999999997</v>
      </c>
      <c r="F1878" s="179"/>
      <c r="G1878" s="180"/>
      <c r="H1878" s="181"/>
      <c r="I1878" s="182"/>
      <c r="J1878" s="181"/>
      <c r="K1878" s="182"/>
      <c r="M1878" s="177" t="s">
        <v>1566</v>
      </c>
      <c r="O1878" s="177"/>
      <c r="Q1878" s="167"/>
    </row>
    <row r="1879" spans="1:17">
      <c r="A1879" s="175"/>
      <c r="B1879" s="176"/>
      <c r="C1879" s="228" t="s">
        <v>1567</v>
      </c>
      <c r="D1879" s="229"/>
      <c r="E1879" s="178">
        <v>57.979799999999997</v>
      </c>
      <c r="F1879" s="179"/>
      <c r="G1879" s="180"/>
      <c r="H1879" s="181"/>
      <c r="I1879" s="182"/>
      <c r="J1879" s="181"/>
      <c r="K1879" s="182"/>
      <c r="M1879" s="177" t="s">
        <v>1567</v>
      </c>
      <c r="O1879" s="177"/>
      <c r="Q1879" s="167"/>
    </row>
    <row r="1880" spans="1:17">
      <c r="A1880" s="175"/>
      <c r="B1880" s="176"/>
      <c r="C1880" s="228" t="s">
        <v>1606</v>
      </c>
      <c r="D1880" s="229"/>
      <c r="E1880" s="178">
        <v>24.292899999999999</v>
      </c>
      <c r="F1880" s="179"/>
      <c r="G1880" s="180"/>
      <c r="H1880" s="181"/>
      <c r="I1880" s="182"/>
      <c r="J1880" s="181"/>
      <c r="K1880" s="182"/>
      <c r="M1880" s="177" t="s">
        <v>1606</v>
      </c>
      <c r="O1880" s="177"/>
      <c r="Q1880" s="167"/>
    </row>
    <row r="1881" spans="1:17">
      <c r="A1881" s="175"/>
      <c r="B1881" s="176"/>
      <c r="C1881" s="228" t="s">
        <v>1501</v>
      </c>
      <c r="D1881" s="229"/>
      <c r="E1881" s="178">
        <v>-3.0209999999999999</v>
      </c>
      <c r="F1881" s="179"/>
      <c r="G1881" s="180"/>
      <c r="H1881" s="181"/>
      <c r="I1881" s="182"/>
      <c r="J1881" s="181"/>
      <c r="K1881" s="182"/>
      <c r="M1881" s="177" t="s">
        <v>1501</v>
      </c>
      <c r="O1881" s="177"/>
      <c r="Q1881" s="167"/>
    </row>
    <row r="1882" spans="1:17">
      <c r="A1882" s="175"/>
      <c r="B1882" s="176"/>
      <c r="C1882" s="228" t="s">
        <v>1569</v>
      </c>
      <c r="D1882" s="229"/>
      <c r="E1882" s="178">
        <v>8.86</v>
      </c>
      <c r="F1882" s="179"/>
      <c r="G1882" s="180"/>
      <c r="H1882" s="181"/>
      <c r="I1882" s="182"/>
      <c r="J1882" s="181"/>
      <c r="K1882" s="182"/>
      <c r="M1882" s="177" t="s">
        <v>1569</v>
      </c>
      <c r="O1882" s="177"/>
      <c r="Q1882" s="167"/>
    </row>
    <row r="1883" spans="1:17">
      <c r="A1883" s="175"/>
      <c r="B1883" s="176"/>
      <c r="C1883" s="228" t="s">
        <v>1607</v>
      </c>
      <c r="D1883" s="229"/>
      <c r="E1883" s="178">
        <v>5.6875</v>
      </c>
      <c r="F1883" s="179"/>
      <c r="G1883" s="180"/>
      <c r="H1883" s="181"/>
      <c r="I1883" s="182"/>
      <c r="J1883" s="181"/>
      <c r="K1883" s="182"/>
      <c r="M1883" s="177" t="s">
        <v>1607</v>
      </c>
      <c r="O1883" s="177"/>
      <c r="Q1883" s="167"/>
    </row>
    <row r="1884" spans="1:17">
      <c r="A1884" s="175"/>
      <c r="B1884" s="176"/>
      <c r="C1884" s="228" t="s">
        <v>1571</v>
      </c>
      <c r="D1884" s="229"/>
      <c r="E1884" s="178">
        <v>4.76</v>
      </c>
      <c r="F1884" s="179"/>
      <c r="G1884" s="180"/>
      <c r="H1884" s="181"/>
      <c r="I1884" s="182"/>
      <c r="J1884" s="181"/>
      <c r="K1884" s="182"/>
      <c r="M1884" s="177" t="s">
        <v>1571</v>
      </c>
      <c r="O1884" s="177"/>
      <c r="Q1884" s="167"/>
    </row>
    <row r="1885" spans="1:17">
      <c r="A1885" s="175"/>
      <c r="B1885" s="176"/>
      <c r="C1885" s="228" t="s">
        <v>1572</v>
      </c>
      <c r="D1885" s="229"/>
      <c r="E1885" s="178">
        <v>58.154400000000003</v>
      </c>
      <c r="F1885" s="179"/>
      <c r="G1885" s="180"/>
      <c r="H1885" s="181"/>
      <c r="I1885" s="182"/>
      <c r="J1885" s="181"/>
      <c r="K1885" s="182"/>
      <c r="M1885" s="177" t="s">
        <v>1572</v>
      </c>
      <c r="O1885" s="177"/>
      <c r="Q1885" s="167"/>
    </row>
    <row r="1886" spans="1:17">
      <c r="A1886" s="175"/>
      <c r="B1886" s="176"/>
      <c r="C1886" s="228" t="s">
        <v>1573</v>
      </c>
      <c r="D1886" s="229"/>
      <c r="E1886" s="178">
        <v>58.304400000000001</v>
      </c>
      <c r="F1886" s="179"/>
      <c r="G1886" s="180"/>
      <c r="H1886" s="181"/>
      <c r="I1886" s="182"/>
      <c r="J1886" s="181"/>
      <c r="K1886" s="182"/>
      <c r="M1886" s="177" t="s">
        <v>1573</v>
      </c>
      <c r="O1886" s="177"/>
      <c r="Q1886" s="167"/>
    </row>
    <row r="1887" spans="1:17">
      <c r="A1887" s="175"/>
      <c r="B1887" s="176"/>
      <c r="C1887" s="228" t="s">
        <v>1608</v>
      </c>
      <c r="D1887" s="229"/>
      <c r="E1887" s="178">
        <v>24.320599999999999</v>
      </c>
      <c r="F1887" s="179"/>
      <c r="G1887" s="180"/>
      <c r="H1887" s="181"/>
      <c r="I1887" s="182"/>
      <c r="J1887" s="181"/>
      <c r="K1887" s="182"/>
      <c r="M1887" s="177" t="s">
        <v>1608</v>
      </c>
      <c r="O1887" s="177"/>
      <c r="Q1887" s="167"/>
    </row>
    <row r="1888" spans="1:17">
      <c r="A1888" s="175"/>
      <c r="B1888" s="176"/>
      <c r="C1888" s="228" t="s">
        <v>1501</v>
      </c>
      <c r="D1888" s="229"/>
      <c r="E1888" s="178">
        <v>-3.0209999999999999</v>
      </c>
      <c r="F1888" s="179"/>
      <c r="G1888" s="180"/>
      <c r="H1888" s="181"/>
      <c r="I1888" s="182"/>
      <c r="J1888" s="181"/>
      <c r="K1888" s="182"/>
      <c r="M1888" s="177" t="s">
        <v>1501</v>
      </c>
      <c r="O1888" s="177"/>
      <c r="Q1888" s="167"/>
    </row>
    <row r="1889" spans="1:82">
      <c r="A1889" s="175"/>
      <c r="B1889" s="176"/>
      <c r="C1889" s="228" t="s">
        <v>1575</v>
      </c>
      <c r="D1889" s="229"/>
      <c r="E1889" s="178">
        <v>8.89</v>
      </c>
      <c r="F1889" s="179"/>
      <c r="G1889" s="180"/>
      <c r="H1889" s="181"/>
      <c r="I1889" s="182"/>
      <c r="J1889" s="181"/>
      <c r="K1889" s="182"/>
      <c r="M1889" s="177" t="s">
        <v>1575</v>
      </c>
      <c r="O1889" s="177"/>
      <c r="Q1889" s="167"/>
    </row>
    <row r="1890" spans="1:82">
      <c r="A1890" s="175"/>
      <c r="B1890" s="176"/>
      <c r="C1890" s="228" t="s">
        <v>1609</v>
      </c>
      <c r="D1890" s="229"/>
      <c r="E1890" s="178">
        <v>5.7004999999999999</v>
      </c>
      <c r="F1890" s="179"/>
      <c r="G1890" s="180"/>
      <c r="H1890" s="181"/>
      <c r="I1890" s="182"/>
      <c r="J1890" s="181"/>
      <c r="K1890" s="182"/>
      <c r="M1890" s="177" t="s">
        <v>1609</v>
      </c>
      <c r="O1890" s="177"/>
      <c r="Q1890" s="167"/>
    </row>
    <row r="1891" spans="1:82">
      <c r="A1891" s="175"/>
      <c r="B1891" s="176"/>
      <c r="C1891" s="228" t="s">
        <v>1530</v>
      </c>
      <c r="D1891" s="229"/>
      <c r="E1891" s="178">
        <v>4.74</v>
      </c>
      <c r="F1891" s="179"/>
      <c r="G1891" s="180"/>
      <c r="H1891" s="181"/>
      <c r="I1891" s="182"/>
      <c r="J1891" s="181"/>
      <c r="K1891" s="182"/>
      <c r="M1891" s="177" t="s">
        <v>1530</v>
      </c>
      <c r="O1891" s="177"/>
      <c r="Q1891" s="167"/>
    </row>
    <row r="1892" spans="1:82">
      <c r="A1892" s="175"/>
      <c r="B1892" s="176"/>
      <c r="C1892" s="228" t="s">
        <v>1610</v>
      </c>
      <c r="D1892" s="229"/>
      <c r="E1892" s="178">
        <v>10442.374</v>
      </c>
      <c r="F1892" s="179"/>
      <c r="G1892" s="180"/>
      <c r="H1892" s="181"/>
      <c r="I1892" s="182"/>
      <c r="J1892" s="181"/>
      <c r="K1892" s="182"/>
      <c r="M1892" s="177" t="s">
        <v>1610</v>
      </c>
      <c r="O1892" s="177"/>
      <c r="Q1892" s="167"/>
    </row>
    <row r="1893" spans="1:82">
      <c r="A1893" s="168">
        <v>204</v>
      </c>
      <c r="B1893" s="169" t="s">
        <v>1611</v>
      </c>
      <c r="C1893" s="170" t="s">
        <v>1612</v>
      </c>
      <c r="D1893" s="171" t="s">
        <v>106</v>
      </c>
      <c r="E1893" s="172">
        <v>3052.96</v>
      </c>
      <c r="F1893" s="207"/>
      <c r="G1893" s="173">
        <f>E1893*F1893</f>
        <v>0</v>
      </c>
      <c r="H1893" s="174">
        <v>0</v>
      </c>
      <c r="I1893" s="174">
        <f>E1893*H1893</f>
        <v>0</v>
      </c>
      <c r="J1893" s="174">
        <v>0</v>
      </c>
      <c r="K1893" s="174">
        <f>E1893*J1893</f>
        <v>0</v>
      </c>
      <c r="Q1893" s="167">
        <v>2</v>
      </c>
      <c r="AA1893" s="144">
        <v>1</v>
      </c>
      <c r="AB1893" s="144">
        <v>7</v>
      </c>
      <c r="AC1893" s="144">
        <v>7</v>
      </c>
      <c r="BB1893" s="144">
        <v>2</v>
      </c>
      <c r="BC1893" s="144">
        <f>IF(BB1893=1,G1893,0)</f>
        <v>0</v>
      </c>
      <c r="BD1893" s="144">
        <f>IF(BB1893=2,G1893,0)</f>
        <v>0</v>
      </c>
      <c r="BE1893" s="144">
        <f>IF(BB1893=3,G1893,0)</f>
        <v>0</v>
      </c>
      <c r="BF1893" s="144">
        <f>IF(BB1893=4,G1893,0)</f>
        <v>0</v>
      </c>
      <c r="BG1893" s="144">
        <f>IF(BB1893=5,G1893,0)</f>
        <v>0</v>
      </c>
      <c r="CA1893" s="144">
        <v>1</v>
      </c>
      <c r="CB1893" s="144">
        <v>7</v>
      </c>
      <c r="CC1893" s="167"/>
      <c r="CD1893" s="167"/>
    </row>
    <row r="1894" spans="1:82" ht="22.5">
      <c r="A1894" s="168">
        <v>205</v>
      </c>
      <c r="B1894" s="169" t="s">
        <v>1613</v>
      </c>
      <c r="C1894" s="170" t="s">
        <v>1614</v>
      </c>
      <c r="D1894" s="171" t="s">
        <v>106</v>
      </c>
      <c r="E1894" s="172">
        <v>16.579999999999998</v>
      </c>
      <c r="F1894" s="207"/>
      <c r="G1894" s="173">
        <f>E1894*F1894</f>
        <v>0</v>
      </c>
      <c r="H1894" s="174">
        <v>6.4000000000000005E-4</v>
      </c>
      <c r="I1894" s="174">
        <f>E1894*H1894</f>
        <v>1.0611199999999999E-2</v>
      </c>
      <c r="J1894" s="174">
        <v>0</v>
      </c>
      <c r="K1894" s="174">
        <f>E1894*J1894</f>
        <v>0</v>
      </c>
      <c r="Q1894" s="167">
        <v>2</v>
      </c>
      <c r="AA1894" s="144">
        <v>1</v>
      </c>
      <c r="AB1894" s="144">
        <v>7</v>
      </c>
      <c r="AC1894" s="144">
        <v>7</v>
      </c>
      <c r="BB1894" s="144">
        <v>2</v>
      </c>
      <c r="BC1894" s="144">
        <f>IF(BB1894=1,G1894,0)</f>
        <v>0</v>
      </c>
      <c r="BD1894" s="144">
        <f>IF(BB1894=2,G1894,0)</f>
        <v>0</v>
      </c>
      <c r="BE1894" s="144">
        <f>IF(BB1894=3,G1894,0)</f>
        <v>0</v>
      </c>
      <c r="BF1894" s="144">
        <f>IF(BB1894=4,G1894,0)</f>
        <v>0</v>
      </c>
      <c r="BG1894" s="144">
        <f>IF(BB1894=5,G1894,0)</f>
        <v>0</v>
      </c>
      <c r="CA1894" s="144">
        <v>1</v>
      </c>
      <c r="CB1894" s="144">
        <v>7</v>
      </c>
      <c r="CC1894" s="167"/>
      <c r="CD1894" s="167"/>
    </row>
    <row r="1895" spans="1:82">
      <c r="A1895" s="175"/>
      <c r="B1895" s="176"/>
      <c r="C1895" s="228" t="s">
        <v>1615</v>
      </c>
      <c r="D1895" s="229"/>
      <c r="E1895" s="178">
        <v>16.579999999999998</v>
      </c>
      <c r="F1895" s="179"/>
      <c r="G1895" s="180"/>
      <c r="H1895" s="181"/>
      <c r="I1895" s="182"/>
      <c r="J1895" s="181"/>
      <c r="K1895" s="182"/>
      <c r="M1895" s="177" t="s">
        <v>1615</v>
      </c>
      <c r="O1895" s="177"/>
      <c r="Q1895" s="167"/>
    </row>
    <row r="1896" spans="1:82">
      <c r="A1896" s="168">
        <v>206</v>
      </c>
      <c r="B1896" s="169" t="s">
        <v>1616</v>
      </c>
      <c r="C1896" s="170" t="s">
        <v>1617</v>
      </c>
      <c r="D1896" s="171" t="s">
        <v>106</v>
      </c>
      <c r="E1896" s="172">
        <v>13924.664000000001</v>
      </c>
      <c r="F1896" s="207"/>
      <c r="G1896" s="173">
        <f>E1896*F1896</f>
        <v>0</v>
      </c>
      <c r="H1896" s="174">
        <v>2.0000000000000001E-4</v>
      </c>
      <c r="I1896" s="174">
        <f>E1896*H1896</f>
        <v>2.7849328000000004</v>
      </c>
      <c r="J1896" s="174">
        <v>0</v>
      </c>
      <c r="K1896" s="174">
        <f>E1896*J1896</f>
        <v>0</v>
      </c>
      <c r="Q1896" s="167">
        <v>2</v>
      </c>
      <c r="AA1896" s="144">
        <v>1</v>
      </c>
      <c r="AB1896" s="144">
        <v>7</v>
      </c>
      <c r="AC1896" s="144">
        <v>7</v>
      </c>
      <c r="BB1896" s="144">
        <v>2</v>
      </c>
      <c r="BC1896" s="144">
        <f>IF(BB1896=1,G1896,0)</f>
        <v>0</v>
      </c>
      <c r="BD1896" s="144">
        <f>IF(BB1896=2,G1896,0)</f>
        <v>0</v>
      </c>
      <c r="BE1896" s="144">
        <f>IF(BB1896=3,G1896,0)</f>
        <v>0</v>
      </c>
      <c r="BF1896" s="144">
        <f>IF(BB1896=4,G1896,0)</f>
        <v>0</v>
      </c>
      <c r="BG1896" s="144">
        <f>IF(BB1896=5,G1896,0)</f>
        <v>0</v>
      </c>
      <c r="CA1896" s="144">
        <v>1</v>
      </c>
      <c r="CB1896" s="144">
        <v>7</v>
      </c>
      <c r="CC1896" s="167"/>
      <c r="CD1896" s="167"/>
    </row>
    <row r="1897" spans="1:82">
      <c r="A1897" s="175"/>
      <c r="B1897" s="176"/>
      <c r="C1897" s="228" t="s">
        <v>1483</v>
      </c>
      <c r="D1897" s="229"/>
      <c r="E1897" s="178">
        <v>0</v>
      </c>
      <c r="F1897" s="179"/>
      <c r="G1897" s="180"/>
      <c r="H1897" s="181"/>
      <c r="I1897" s="182"/>
      <c r="J1897" s="181"/>
      <c r="K1897" s="182"/>
      <c r="M1897" s="177" t="s">
        <v>1483</v>
      </c>
      <c r="O1897" s="177"/>
      <c r="Q1897" s="167"/>
    </row>
    <row r="1898" spans="1:82">
      <c r="A1898" s="175"/>
      <c r="B1898" s="176"/>
      <c r="C1898" s="228" t="s">
        <v>1484</v>
      </c>
      <c r="D1898" s="229"/>
      <c r="E1898" s="178">
        <v>0</v>
      </c>
      <c r="F1898" s="179"/>
      <c r="G1898" s="180"/>
      <c r="H1898" s="181"/>
      <c r="I1898" s="182"/>
      <c r="J1898" s="181"/>
      <c r="K1898" s="182"/>
      <c r="M1898" s="177" t="s">
        <v>1484</v>
      </c>
      <c r="O1898" s="177"/>
      <c r="Q1898" s="167"/>
    </row>
    <row r="1899" spans="1:82">
      <c r="A1899" s="175"/>
      <c r="B1899" s="176"/>
      <c r="C1899" s="228" t="s">
        <v>1485</v>
      </c>
      <c r="D1899" s="229"/>
      <c r="E1899" s="178">
        <v>113.83</v>
      </c>
      <c r="F1899" s="179"/>
      <c r="G1899" s="180"/>
      <c r="H1899" s="181"/>
      <c r="I1899" s="182"/>
      <c r="J1899" s="181"/>
      <c r="K1899" s="182"/>
      <c r="M1899" s="177" t="s">
        <v>1485</v>
      </c>
      <c r="O1899" s="177"/>
      <c r="Q1899" s="167"/>
    </row>
    <row r="1900" spans="1:82">
      <c r="A1900" s="175"/>
      <c r="B1900" s="176"/>
      <c r="C1900" s="228" t="s">
        <v>1486</v>
      </c>
      <c r="D1900" s="229"/>
      <c r="E1900" s="178">
        <v>-6.6420000000000003</v>
      </c>
      <c r="F1900" s="179"/>
      <c r="G1900" s="180"/>
      <c r="H1900" s="181"/>
      <c r="I1900" s="182"/>
      <c r="J1900" s="181"/>
      <c r="K1900" s="182"/>
      <c r="M1900" s="177" t="s">
        <v>1486</v>
      </c>
      <c r="O1900" s="177"/>
      <c r="Q1900" s="167"/>
    </row>
    <row r="1901" spans="1:82">
      <c r="A1901" s="175"/>
      <c r="B1901" s="176"/>
      <c r="C1901" s="228" t="s">
        <v>1487</v>
      </c>
      <c r="D1901" s="229"/>
      <c r="E1901" s="178">
        <v>0</v>
      </c>
      <c r="F1901" s="179"/>
      <c r="G1901" s="180"/>
      <c r="H1901" s="181"/>
      <c r="I1901" s="182"/>
      <c r="J1901" s="181"/>
      <c r="K1901" s="182"/>
      <c r="M1901" s="177" t="s">
        <v>1487</v>
      </c>
      <c r="O1901" s="177"/>
      <c r="Q1901" s="167"/>
    </row>
    <row r="1902" spans="1:82">
      <c r="A1902" s="175"/>
      <c r="B1902" s="176"/>
      <c r="C1902" s="228" t="s">
        <v>1488</v>
      </c>
      <c r="D1902" s="229"/>
      <c r="E1902" s="178">
        <v>18.899999999999999</v>
      </c>
      <c r="F1902" s="179"/>
      <c r="G1902" s="180"/>
      <c r="H1902" s="181"/>
      <c r="I1902" s="182"/>
      <c r="J1902" s="181"/>
      <c r="K1902" s="182"/>
      <c r="M1902" s="177" t="s">
        <v>1488</v>
      </c>
      <c r="O1902" s="177"/>
      <c r="Q1902" s="167"/>
    </row>
    <row r="1903" spans="1:82">
      <c r="A1903" s="175"/>
      <c r="B1903" s="176"/>
      <c r="C1903" s="228" t="s">
        <v>1489</v>
      </c>
      <c r="D1903" s="229"/>
      <c r="E1903" s="178">
        <v>9.98</v>
      </c>
      <c r="F1903" s="179"/>
      <c r="G1903" s="180"/>
      <c r="H1903" s="181"/>
      <c r="I1903" s="182"/>
      <c r="J1903" s="181"/>
      <c r="K1903" s="182"/>
      <c r="M1903" s="177" t="s">
        <v>1489</v>
      </c>
      <c r="O1903" s="177"/>
      <c r="Q1903" s="167"/>
    </row>
    <row r="1904" spans="1:82">
      <c r="A1904" s="175"/>
      <c r="B1904" s="176"/>
      <c r="C1904" s="228" t="s">
        <v>1490</v>
      </c>
      <c r="D1904" s="229"/>
      <c r="E1904" s="178">
        <v>521.47119999999995</v>
      </c>
      <c r="F1904" s="179"/>
      <c r="G1904" s="180"/>
      <c r="H1904" s="181"/>
      <c r="I1904" s="182"/>
      <c r="J1904" s="181"/>
      <c r="K1904" s="182"/>
      <c r="M1904" s="177" t="s">
        <v>1490</v>
      </c>
      <c r="O1904" s="177"/>
      <c r="Q1904" s="167"/>
    </row>
    <row r="1905" spans="1:17">
      <c r="A1905" s="175"/>
      <c r="B1905" s="176"/>
      <c r="C1905" s="228" t="s">
        <v>1486</v>
      </c>
      <c r="D1905" s="229"/>
      <c r="E1905" s="178">
        <v>-6.6420000000000003</v>
      </c>
      <c r="F1905" s="179"/>
      <c r="G1905" s="180"/>
      <c r="H1905" s="181"/>
      <c r="I1905" s="182"/>
      <c r="J1905" s="181"/>
      <c r="K1905" s="182"/>
      <c r="M1905" s="177" t="s">
        <v>1486</v>
      </c>
      <c r="O1905" s="177"/>
      <c r="Q1905" s="167"/>
    </row>
    <row r="1906" spans="1:17">
      <c r="A1906" s="175"/>
      <c r="B1906" s="176"/>
      <c r="C1906" s="228" t="s">
        <v>1491</v>
      </c>
      <c r="D1906" s="229"/>
      <c r="E1906" s="178">
        <v>-24.428000000000001</v>
      </c>
      <c r="F1906" s="179"/>
      <c r="G1906" s="180"/>
      <c r="H1906" s="181"/>
      <c r="I1906" s="182"/>
      <c r="J1906" s="181"/>
      <c r="K1906" s="182"/>
      <c r="M1906" s="177" t="s">
        <v>1491</v>
      </c>
      <c r="O1906" s="177"/>
      <c r="Q1906" s="167"/>
    </row>
    <row r="1907" spans="1:17">
      <c r="A1907" s="175"/>
      <c r="B1907" s="176"/>
      <c r="C1907" s="228" t="s">
        <v>1492</v>
      </c>
      <c r="D1907" s="229"/>
      <c r="E1907" s="178">
        <v>58.304400000000001</v>
      </c>
      <c r="F1907" s="179"/>
      <c r="G1907" s="180"/>
      <c r="H1907" s="181"/>
      <c r="I1907" s="182"/>
      <c r="J1907" s="181"/>
      <c r="K1907" s="182"/>
      <c r="M1907" s="177" t="s">
        <v>1492</v>
      </c>
      <c r="O1907" s="177"/>
      <c r="Q1907" s="167"/>
    </row>
    <row r="1908" spans="1:17">
      <c r="A1908" s="175"/>
      <c r="B1908" s="176"/>
      <c r="C1908" s="228" t="s">
        <v>1493</v>
      </c>
      <c r="D1908" s="229"/>
      <c r="E1908" s="178">
        <v>40.886600000000001</v>
      </c>
      <c r="F1908" s="179"/>
      <c r="G1908" s="180"/>
      <c r="H1908" s="181"/>
      <c r="I1908" s="182"/>
      <c r="J1908" s="181"/>
      <c r="K1908" s="182"/>
      <c r="M1908" s="177" t="s">
        <v>1493</v>
      </c>
      <c r="O1908" s="177"/>
      <c r="Q1908" s="167"/>
    </row>
    <row r="1909" spans="1:17">
      <c r="A1909" s="175"/>
      <c r="B1909" s="176"/>
      <c r="C1909" s="228" t="s">
        <v>1494</v>
      </c>
      <c r="D1909" s="229"/>
      <c r="E1909" s="178">
        <v>-3.3959999999999999</v>
      </c>
      <c r="F1909" s="179"/>
      <c r="G1909" s="180"/>
      <c r="H1909" s="181"/>
      <c r="I1909" s="182"/>
      <c r="J1909" s="181"/>
      <c r="K1909" s="182"/>
      <c r="M1909" s="177" t="s">
        <v>1494</v>
      </c>
      <c r="O1909" s="177"/>
      <c r="Q1909" s="167"/>
    </row>
    <row r="1910" spans="1:17">
      <c r="A1910" s="175"/>
      <c r="B1910" s="176"/>
      <c r="C1910" s="228" t="s">
        <v>1495</v>
      </c>
      <c r="D1910" s="229"/>
      <c r="E1910" s="178">
        <v>8.5864999999999991</v>
      </c>
      <c r="F1910" s="179"/>
      <c r="G1910" s="180"/>
      <c r="H1910" s="181"/>
      <c r="I1910" s="182"/>
      <c r="J1910" s="181"/>
      <c r="K1910" s="182"/>
      <c r="M1910" s="177" t="s">
        <v>1495</v>
      </c>
      <c r="O1910" s="177"/>
      <c r="Q1910" s="167"/>
    </row>
    <row r="1911" spans="1:17">
      <c r="A1911" s="175"/>
      <c r="B1911" s="176"/>
      <c r="C1911" s="228" t="s">
        <v>1496</v>
      </c>
      <c r="D1911" s="229"/>
      <c r="E1911" s="178">
        <v>1.28</v>
      </c>
      <c r="F1911" s="179"/>
      <c r="G1911" s="180"/>
      <c r="H1911" s="181"/>
      <c r="I1911" s="182"/>
      <c r="J1911" s="181"/>
      <c r="K1911" s="182"/>
      <c r="M1911" s="177" t="s">
        <v>1496</v>
      </c>
      <c r="O1911" s="177"/>
      <c r="Q1911" s="167"/>
    </row>
    <row r="1912" spans="1:17">
      <c r="A1912" s="175"/>
      <c r="B1912" s="176"/>
      <c r="C1912" s="228" t="s">
        <v>1497</v>
      </c>
      <c r="D1912" s="229"/>
      <c r="E1912" s="178">
        <v>4.72</v>
      </c>
      <c r="F1912" s="179"/>
      <c r="G1912" s="180"/>
      <c r="H1912" s="181"/>
      <c r="I1912" s="182"/>
      <c r="J1912" s="181"/>
      <c r="K1912" s="182"/>
      <c r="M1912" s="177" t="s">
        <v>1497</v>
      </c>
      <c r="O1912" s="177"/>
      <c r="Q1912" s="167"/>
    </row>
    <row r="1913" spans="1:17">
      <c r="A1913" s="175"/>
      <c r="B1913" s="176"/>
      <c r="C1913" s="228" t="s">
        <v>1498</v>
      </c>
      <c r="D1913" s="229"/>
      <c r="E1913" s="178">
        <v>58.364400000000003</v>
      </c>
      <c r="F1913" s="179"/>
      <c r="G1913" s="180"/>
      <c r="H1913" s="181"/>
      <c r="I1913" s="182"/>
      <c r="J1913" s="181"/>
      <c r="K1913" s="182"/>
      <c r="M1913" s="177" t="s">
        <v>1498</v>
      </c>
      <c r="O1913" s="177"/>
      <c r="Q1913" s="167"/>
    </row>
    <row r="1914" spans="1:17">
      <c r="A1914" s="175"/>
      <c r="B1914" s="176"/>
      <c r="C1914" s="228" t="s">
        <v>1499</v>
      </c>
      <c r="D1914" s="229"/>
      <c r="E1914" s="178">
        <v>59.049799999999998</v>
      </c>
      <c r="F1914" s="179"/>
      <c r="G1914" s="180"/>
      <c r="H1914" s="181"/>
      <c r="I1914" s="182"/>
      <c r="J1914" s="181"/>
      <c r="K1914" s="182"/>
      <c r="M1914" s="177" t="s">
        <v>1499</v>
      </c>
      <c r="O1914" s="177"/>
      <c r="Q1914" s="167"/>
    </row>
    <row r="1915" spans="1:17">
      <c r="A1915" s="175"/>
      <c r="B1915" s="176"/>
      <c r="C1915" s="228" t="s">
        <v>1500</v>
      </c>
      <c r="D1915" s="229"/>
      <c r="E1915" s="178">
        <v>41.228200000000001</v>
      </c>
      <c r="F1915" s="179"/>
      <c r="G1915" s="180"/>
      <c r="H1915" s="181"/>
      <c r="I1915" s="182"/>
      <c r="J1915" s="181"/>
      <c r="K1915" s="182"/>
      <c r="M1915" s="177" t="s">
        <v>1500</v>
      </c>
      <c r="O1915" s="177"/>
      <c r="Q1915" s="167"/>
    </row>
    <row r="1916" spans="1:17">
      <c r="A1916" s="175"/>
      <c r="B1916" s="176"/>
      <c r="C1916" s="228" t="s">
        <v>1501</v>
      </c>
      <c r="D1916" s="229"/>
      <c r="E1916" s="178">
        <v>-3.0209999999999999</v>
      </c>
      <c r="F1916" s="179"/>
      <c r="G1916" s="180"/>
      <c r="H1916" s="181"/>
      <c r="I1916" s="182"/>
      <c r="J1916" s="181"/>
      <c r="K1916" s="182"/>
      <c r="M1916" s="177" t="s">
        <v>1501</v>
      </c>
      <c r="O1916" s="177"/>
      <c r="Q1916" s="167"/>
    </row>
    <row r="1917" spans="1:17">
      <c r="A1917" s="175"/>
      <c r="B1917" s="176"/>
      <c r="C1917" s="228" t="s">
        <v>1502</v>
      </c>
      <c r="D1917" s="229"/>
      <c r="E1917" s="178">
        <v>8.6255000000000006</v>
      </c>
      <c r="F1917" s="179"/>
      <c r="G1917" s="180"/>
      <c r="H1917" s="181"/>
      <c r="I1917" s="182"/>
      <c r="J1917" s="181"/>
      <c r="K1917" s="182"/>
      <c r="M1917" s="177" t="s">
        <v>1502</v>
      </c>
      <c r="O1917" s="177"/>
      <c r="Q1917" s="167"/>
    </row>
    <row r="1918" spans="1:17">
      <c r="A1918" s="175"/>
      <c r="B1918" s="176"/>
      <c r="C1918" s="228" t="s">
        <v>1503</v>
      </c>
      <c r="D1918" s="229"/>
      <c r="E1918" s="178">
        <v>0.72</v>
      </c>
      <c r="F1918" s="179"/>
      <c r="G1918" s="180"/>
      <c r="H1918" s="181"/>
      <c r="I1918" s="182"/>
      <c r="J1918" s="181"/>
      <c r="K1918" s="182"/>
      <c r="M1918" s="177" t="s">
        <v>1503</v>
      </c>
      <c r="O1918" s="177"/>
      <c r="Q1918" s="167"/>
    </row>
    <row r="1919" spans="1:17">
      <c r="A1919" s="175"/>
      <c r="B1919" s="176"/>
      <c r="C1919" s="228" t="s">
        <v>1504</v>
      </c>
      <c r="D1919" s="229"/>
      <c r="E1919" s="178">
        <v>5.35</v>
      </c>
      <c r="F1919" s="179"/>
      <c r="G1919" s="180"/>
      <c r="H1919" s="181"/>
      <c r="I1919" s="182"/>
      <c r="J1919" s="181"/>
      <c r="K1919" s="182"/>
      <c r="M1919" s="177" t="s">
        <v>1504</v>
      </c>
      <c r="O1919" s="177"/>
      <c r="Q1919" s="167"/>
    </row>
    <row r="1920" spans="1:17">
      <c r="A1920" s="175"/>
      <c r="B1920" s="176"/>
      <c r="C1920" s="228" t="s">
        <v>1505</v>
      </c>
      <c r="D1920" s="229"/>
      <c r="E1920" s="178">
        <v>58.2044</v>
      </c>
      <c r="F1920" s="179"/>
      <c r="G1920" s="180"/>
      <c r="H1920" s="181"/>
      <c r="I1920" s="182"/>
      <c r="J1920" s="181"/>
      <c r="K1920" s="182"/>
      <c r="M1920" s="177" t="s">
        <v>1505</v>
      </c>
      <c r="O1920" s="177"/>
      <c r="Q1920" s="167"/>
    </row>
    <row r="1921" spans="1:17">
      <c r="A1921" s="175"/>
      <c r="B1921" s="176"/>
      <c r="C1921" s="228" t="s">
        <v>1506</v>
      </c>
      <c r="D1921" s="229"/>
      <c r="E1921" s="178">
        <v>58.159799999999997</v>
      </c>
      <c r="F1921" s="179"/>
      <c r="G1921" s="180"/>
      <c r="H1921" s="181"/>
      <c r="I1921" s="182"/>
      <c r="J1921" s="181"/>
      <c r="K1921" s="182"/>
      <c r="M1921" s="177" t="s">
        <v>1506</v>
      </c>
      <c r="O1921" s="177"/>
      <c r="Q1921" s="167"/>
    </row>
    <row r="1922" spans="1:17">
      <c r="A1922" s="175"/>
      <c r="B1922" s="176"/>
      <c r="C1922" s="228" t="s">
        <v>1507</v>
      </c>
      <c r="D1922" s="229"/>
      <c r="E1922" s="178">
        <v>40.545000000000002</v>
      </c>
      <c r="F1922" s="179"/>
      <c r="G1922" s="180"/>
      <c r="H1922" s="181"/>
      <c r="I1922" s="182"/>
      <c r="J1922" s="181"/>
      <c r="K1922" s="182"/>
      <c r="M1922" s="177" t="s">
        <v>1507</v>
      </c>
      <c r="O1922" s="177"/>
      <c r="Q1922" s="167"/>
    </row>
    <row r="1923" spans="1:17">
      <c r="A1923" s="175"/>
      <c r="B1923" s="176"/>
      <c r="C1923" s="228" t="s">
        <v>1501</v>
      </c>
      <c r="D1923" s="229"/>
      <c r="E1923" s="178">
        <v>-3.0209999999999999</v>
      </c>
      <c r="F1923" s="179"/>
      <c r="G1923" s="180"/>
      <c r="H1923" s="181"/>
      <c r="I1923" s="182"/>
      <c r="J1923" s="181"/>
      <c r="K1923" s="182"/>
      <c r="M1923" s="177" t="s">
        <v>1501</v>
      </c>
      <c r="O1923" s="177"/>
      <c r="Q1923" s="167"/>
    </row>
    <row r="1924" spans="1:17">
      <c r="A1924" s="175"/>
      <c r="B1924" s="176"/>
      <c r="C1924" s="228" t="s">
        <v>1508</v>
      </c>
      <c r="D1924" s="229"/>
      <c r="E1924" s="178">
        <v>8.5344999999999995</v>
      </c>
      <c r="F1924" s="179"/>
      <c r="G1924" s="180"/>
      <c r="H1924" s="181"/>
      <c r="I1924" s="182"/>
      <c r="J1924" s="181"/>
      <c r="K1924" s="182"/>
      <c r="M1924" s="177" t="s">
        <v>1508</v>
      </c>
      <c r="O1924" s="177"/>
      <c r="Q1924" s="167"/>
    </row>
    <row r="1925" spans="1:17">
      <c r="A1925" s="175"/>
      <c r="B1925" s="176"/>
      <c r="C1925" s="228" t="s">
        <v>1509</v>
      </c>
      <c r="D1925" s="229"/>
      <c r="E1925" s="178">
        <v>1.1000000000000001</v>
      </c>
      <c r="F1925" s="179"/>
      <c r="G1925" s="180"/>
      <c r="H1925" s="181"/>
      <c r="I1925" s="182"/>
      <c r="J1925" s="181"/>
      <c r="K1925" s="182"/>
      <c r="M1925" s="177" t="s">
        <v>1509</v>
      </c>
      <c r="O1925" s="177"/>
      <c r="Q1925" s="167"/>
    </row>
    <row r="1926" spans="1:17">
      <c r="A1926" s="175"/>
      <c r="B1926" s="176"/>
      <c r="C1926" s="228" t="s">
        <v>1510</v>
      </c>
      <c r="D1926" s="229"/>
      <c r="E1926" s="178">
        <v>4.6399999999999997</v>
      </c>
      <c r="F1926" s="179"/>
      <c r="G1926" s="180"/>
      <c r="H1926" s="181"/>
      <c r="I1926" s="182"/>
      <c r="J1926" s="181"/>
      <c r="K1926" s="182"/>
      <c r="M1926" s="177" t="s">
        <v>1510</v>
      </c>
      <c r="O1926" s="177"/>
      <c r="Q1926" s="167"/>
    </row>
    <row r="1927" spans="1:17">
      <c r="A1927" s="175"/>
      <c r="B1927" s="176"/>
      <c r="C1927" s="228" t="s">
        <v>1511</v>
      </c>
      <c r="D1927" s="229"/>
      <c r="E1927" s="178">
        <v>58.2044</v>
      </c>
      <c r="F1927" s="179"/>
      <c r="G1927" s="180"/>
      <c r="H1927" s="181"/>
      <c r="I1927" s="182"/>
      <c r="J1927" s="181"/>
      <c r="K1927" s="182"/>
      <c r="M1927" s="177" t="s">
        <v>1511</v>
      </c>
      <c r="O1927" s="177"/>
      <c r="Q1927" s="167"/>
    </row>
    <row r="1928" spans="1:17">
      <c r="A1928" s="175"/>
      <c r="B1928" s="176"/>
      <c r="C1928" s="228" t="s">
        <v>1512</v>
      </c>
      <c r="D1928" s="229"/>
      <c r="E1928" s="178">
        <v>58.309800000000003</v>
      </c>
      <c r="F1928" s="179"/>
      <c r="G1928" s="180"/>
      <c r="H1928" s="181"/>
      <c r="I1928" s="182"/>
      <c r="J1928" s="181"/>
      <c r="K1928" s="182"/>
      <c r="M1928" s="177" t="s">
        <v>1512</v>
      </c>
      <c r="O1928" s="177"/>
      <c r="Q1928" s="167"/>
    </row>
    <row r="1929" spans="1:17">
      <c r="A1929" s="175"/>
      <c r="B1929" s="176"/>
      <c r="C1929" s="228" t="s">
        <v>1513</v>
      </c>
      <c r="D1929" s="229"/>
      <c r="E1929" s="178">
        <v>32.131999999999998</v>
      </c>
      <c r="F1929" s="179"/>
      <c r="G1929" s="180"/>
      <c r="H1929" s="181"/>
      <c r="I1929" s="182"/>
      <c r="J1929" s="181"/>
      <c r="K1929" s="182"/>
      <c r="M1929" s="177" t="s">
        <v>1513</v>
      </c>
      <c r="O1929" s="177"/>
      <c r="Q1929" s="167"/>
    </row>
    <row r="1930" spans="1:17">
      <c r="A1930" s="175"/>
      <c r="B1930" s="176"/>
      <c r="C1930" s="228" t="s">
        <v>1501</v>
      </c>
      <c r="D1930" s="229"/>
      <c r="E1930" s="178">
        <v>-3.0209999999999999</v>
      </c>
      <c r="F1930" s="179"/>
      <c r="G1930" s="180"/>
      <c r="H1930" s="181"/>
      <c r="I1930" s="182"/>
      <c r="J1930" s="181"/>
      <c r="K1930" s="182"/>
      <c r="M1930" s="177" t="s">
        <v>1501</v>
      </c>
      <c r="O1930" s="177"/>
      <c r="Q1930" s="167"/>
    </row>
    <row r="1931" spans="1:17">
      <c r="A1931" s="175"/>
      <c r="B1931" s="176"/>
      <c r="C1931" s="228" t="s">
        <v>1514</v>
      </c>
      <c r="D1931" s="229"/>
      <c r="E1931" s="178">
        <v>8.84</v>
      </c>
      <c r="F1931" s="179"/>
      <c r="G1931" s="180"/>
      <c r="H1931" s="181"/>
      <c r="I1931" s="182"/>
      <c r="J1931" s="181"/>
      <c r="K1931" s="182"/>
      <c r="M1931" s="177" t="s">
        <v>1514</v>
      </c>
      <c r="O1931" s="177"/>
      <c r="Q1931" s="167"/>
    </row>
    <row r="1932" spans="1:17">
      <c r="A1932" s="175"/>
      <c r="B1932" s="176"/>
      <c r="C1932" s="228" t="s">
        <v>1515</v>
      </c>
      <c r="D1932" s="229"/>
      <c r="E1932" s="178">
        <v>7.5594999999999999</v>
      </c>
      <c r="F1932" s="179"/>
      <c r="G1932" s="180"/>
      <c r="H1932" s="181"/>
      <c r="I1932" s="182"/>
      <c r="J1932" s="181"/>
      <c r="K1932" s="182"/>
      <c r="M1932" s="177" t="s">
        <v>1515</v>
      </c>
      <c r="O1932" s="177"/>
      <c r="Q1932" s="167"/>
    </row>
    <row r="1933" spans="1:17">
      <c r="A1933" s="175"/>
      <c r="B1933" s="176"/>
      <c r="C1933" s="228" t="s">
        <v>1516</v>
      </c>
      <c r="D1933" s="229"/>
      <c r="E1933" s="178">
        <v>0.56000000000000005</v>
      </c>
      <c r="F1933" s="179"/>
      <c r="G1933" s="180"/>
      <c r="H1933" s="181"/>
      <c r="I1933" s="182"/>
      <c r="J1933" s="181"/>
      <c r="K1933" s="182"/>
      <c r="M1933" s="177" t="s">
        <v>1516</v>
      </c>
      <c r="O1933" s="177"/>
      <c r="Q1933" s="167"/>
    </row>
    <row r="1934" spans="1:17">
      <c r="A1934" s="175"/>
      <c r="B1934" s="176"/>
      <c r="C1934" s="228" t="s">
        <v>1517</v>
      </c>
      <c r="D1934" s="229"/>
      <c r="E1934" s="178">
        <v>5.27</v>
      </c>
      <c r="F1934" s="179"/>
      <c r="G1934" s="180"/>
      <c r="H1934" s="181"/>
      <c r="I1934" s="182"/>
      <c r="J1934" s="181"/>
      <c r="K1934" s="182"/>
      <c r="M1934" s="177" t="s">
        <v>1517</v>
      </c>
      <c r="O1934" s="177"/>
      <c r="Q1934" s="167"/>
    </row>
    <row r="1935" spans="1:17">
      <c r="A1935" s="175"/>
      <c r="B1935" s="176"/>
      <c r="C1935" s="228" t="s">
        <v>1518</v>
      </c>
      <c r="D1935" s="229"/>
      <c r="E1935" s="178">
        <v>58.244399999999999</v>
      </c>
      <c r="F1935" s="179"/>
      <c r="G1935" s="180"/>
      <c r="H1935" s="181"/>
      <c r="I1935" s="182"/>
      <c r="J1935" s="181"/>
      <c r="K1935" s="182"/>
      <c r="M1935" s="177" t="s">
        <v>1518</v>
      </c>
      <c r="O1935" s="177"/>
      <c r="Q1935" s="167"/>
    </row>
    <row r="1936" spans="1:17">
      <c r="A1936" s="175"/>
      <c r="B1936" s="176"/>
      <c r="C1936" s="228" t="s">
        <v>1519</v>
      </c>
      <c r="D1936" s="229"/>
      <c r="E1936" s="178">
        <v>45.475000000000001</v>
      </c>
      <c r="F1936" s="179"/>
      <c r="G1936" s="180"/>
      <c r="H1936" s="181"/>
      <c r="I1936" s="182"/>
      <c r="J1936" s="181"/>
      <c r="K1936" s="182"/>
      <c r="M1936" s="177" t="s">
        <v>1519</v>
      </c>
      <c r="O1936" s="177"/>
      <c r="Q1936" s="167"/>
    </row>
    <row r="1937" spans="1:17">
      <c r="A1937" s="175"/>
      <c r="B1937" s="176"/>
      <c r="C1937" s="228" t="s">
        <v>1520</v>
      </c>
      <c r="D1937" s="229"/>
      <c r="E1937" s="178">
        <v>13.13</v>
      </c>
      <c r="F1937" s="179"/>
      <c r="G1937" s="180"/>
      <c r="H1937" s="181"/>
      <c r="I1937" s="182"/>
      <c r="J1937" s="181"/>
      <c r="K1937" s="182"/>
      <c r="M1937" s="177" t="s">
        <v>1520</v>
      </c>
      <c r="O1937" s="177"/>
      <c r="Q1937" s="167"/>
    </row>
    <row r="1938" spans="1:17">
      <c r="A1938" s="175"/>
      <c r="B1938" s="176"/>
      <c r="C1938" s="228" t="s">
        <v>1521</v>
      </c>
      <c r="D1938" s="229"/>
      <c r="E1938" s="178">
        <v>58.599800000000002</v>
      </c>
      <c r="F1938" s="179"/>
      <c r="G1938" s="180"/>
      <c r="H1938" s="181"/>
      <c r="I1938" s="182"/>
      <c r="J1938" s="181"/>
      <c r="K1938" s="182"/>
      <c r="M1938" s="177" t="s">
        <v>1521</v>
      </c>
      <c r="O1938" s="177"/>
      <c r="Q1938" s="167"/>
    </row>
    <row r="1939" spans="1:17">
      <c r="A1939" s="175"/>
      <c r="B1939" s="176"/>
      <c r="C1939" s="228" t="s">
        <v>1522</v>
      </c>
      <c r="D1939" s="229"/>
      <c r="E1939" s="178">
        <v>32.131999999999998</v>
      </c>
      <c r="F1939" s="179"/>
      <c r="G1939" s="180"/>
      <c r="H1939" s="181"/>
      <c r="I1939" s="182"/>
      <c r="J1939" s="181"/>
      <c r="K1939" s="182"/>
      <c r="M1939" s="177" t="s">
        <v>1522</v>
      </c>
      <c r="O1939" s="177"/>
      <c r="Q1939" s="167"/>
    </row>
    <row r="1940" spans="1:17">
      <c r="A1940" s="175"/>
      <c r="B1940" s="176"/>
      <c r="C1940" s="228" t="s">
        <v>1501</v>
      </c>
      <c r="D1940" s="229"/>
      <c r="E1940" s="178">
        <v>-3.0209999999999999</v>
      </c>
      <c r="F1940" s="179"/>
      <c r="G1940" s="180"/>
      <c r="H1940" s="181"/>
      <c r="I1940" s="182"/>
      <c r="J1940" s="181"/>
      <c r="K1940" s="182"/>
      <c r="M1940" s="177" t="s">
        <v>1501</v>
      </c>
      <c r="O1940" s="177"/>
      <c r="Q1940" s="167"/>
    </row>
    <row r="1941" spans="1:17">
      <c r="A1941" s="175"/>
      <c r="B1941" s="176"/>
      <c r="C1941" s="228" t="s">
        <v>1514</v>
      </c>
      <c r="D1941" s="229"/>
      <c r="E1941" s="178">
        <v>8.84</v>
      </c>
      <c r="F1941" s="179"/>
      <c r="G1941" s="180"/>
      <c r="H1941" s="181"/>
      <c r="I1941" s="182"/>
      <c r="J1941" s="181"/>
      <c r="K1941" s="182"/>
      <c r="M1941" s="177" t="s">
        <v>1514</v>
      </c>
      <c r="O1941" s="177"/>
      <c r="Q1941" s="167"/>
    </row>
    <row r="1942" spans="1:17">
      <c r="A1942" s="175"/>
      <c r="B1942" s="176"/>
      <c r="C1942" s="228" t="s">
        <v>1523</v>
      </c>
      <c r="D1942" s="229"/>
      <c r="E1942" s="178">
        <v>8.5995000000000008</v>
      </c>
      <c r="F1942" s="179"/>
      <c r="G1942" s="180"/>
      <c r="H1942" s="181"/>
      <c r="I1942" s="182"/>
      <c r="J1942" s="181"/>
      <c r="K1942" s="182"/>
      <c r="M1942" s="177" t="s">
        <v>1523</v>
      </c>
      <c r="O1942" s="177"/>
      <c r="Q1942" s="167"/>
    </row>
    <row r="1943" spans="1:17">
      <c r="A1943" s="175"/>
      <c r="B1943" s="176"/>
      <c r="C1943" s="228" t="s">
        <v>1524</v>
      </c>
      <c r="D1943" s="229"/>
      <c r="E1943" s="178">
        <v>1.28</v>
      </c>
      <c r="F1943" s="179"/>
      <c r="G1943" s="180"/>
      <c r="H1943" s="181"/>
      <c r="I1943" s="182"/>
      <c r="J1943" s="181"/>
      <c r="K1943" s="182"/>
      <c r="M1943" s="177" t="s">
        <v>1524</v>
      </c>
      <c r="O1943" s="177"/>
      <c r="Q1943" s="167"/>
    </row>
    <row r="1944" spans="1:17">
      <c r="A1944" s="175"/>
      <c r="B1944" s="176"/>
      <c r="C1944" s="228" t="s">
        <v>1525</v>
      </c>
      <c r="D1944" s="229"/>
      <c r="E1944" s="178">
        <v>4.7300000000000004</v>
      </c>
      <c r="F1944" s="179"/>
      <c r="G1944" s="180"/>
      <c r="H1944" s="181"/>
      <c r="I1944" s="182"/>
      <c r="J1944" s="181"/>
      <c r="K1944" s="182"/>
      <c r="M1944" s="177" t="s">
        <v>1525</v>
      </c>
      <c r="O1944" s="177"/>
      <c r="Q1944" s="167"/>
    </row>
    <row r="1945" spans="1:17">
      <c r="A1945" s="175"/>
      <c r="B1945" s="176"/>
      <c r="C1945" s="228" t="s">
        <v>1526</v>
      </c>
      <c r="D1945" s="229"/>
      <c r="E1945" s="178">
        <v>58.269799999999996</v>
      </c>
      <c r="F1945" s="179"/>
      <c r="G1945" s="180"/>
      <c r="H1945" s="181"/>
      <c r="I1945" s="182"/>
      <c r="J1945" s="181"/>
      <c r="K1945" s="182"/>
      <c r="M1945" s="177" t="s">
        <v>1526</v>
      </c>
      <c r="O1945" s="177"/>
      <c r="Q1945" s="167"/>
    </row>
    <row r="1946" spans="1:17">
      <c r="A1946" s="175"/>
      <c r="B1946" s="176"/>
      <c r="C1946" s="228" t="s">
        <v>1527</v>
      </c>
      <c r="D1946" s="229"/>
      <c r="E1946" s="178">
        <v>58.219799999999999</v>
      </c>
      <c r="F1946" s="179"/>
      <c r="G1946" s="180"/>
      <c r="H1946" s="181"/>
      <c r="I1946" s="182"/>
      <c r="J1946" s="181"/>
      <c r="K1946" s="182"/>
      <c r="M1946" s="177" t="s">
        <v>1527</v>
      </c>
      <c r="O1946" s="177"/>
      <c r="Q1946" s="167"/>
    </row>
    <row r="1947" spans="1:17">
      <c r="A1947" s="175"/>
      <c r="B1947" s="176"/>
      <c r="C1947" s="228" t="s">
        <v>1528</v>
      </c>
      <c r="D1947" s="229"/>
      <c r="E1947" s="178">
        <v>15.08</v>
      </c>
      <c r="F1947" s="179"/>
      <c r="G1947" s="180"/>
      <c r="H1947" s="181"/>
      <c r="I1947" s="182"/>
      <c r="J1947" s="181"/>
      <c r="K1947" s="182"/>
      <c r="M1947" s="177" t="s">
        <v>1528</v>
      </c>
      <c r="O1947" s="177"/>
      <c r="Q1947" s="167"/>
    </row>
    <row r="1948" spans="1:17">
      <c r="A1948" s="175"/>
      <c r="B1948" s="176"/>
      <c r="C1948" s="228" t="s">
        <v>1501</v>
      </c>
      <c r="D1948" s="229"/>
      <c r="E1948" s="178">
        <v>-3.0209999999999999</v>
      </c>
      <c r="F1948" s="179"/>
      <c r="G1948" s="180"/>
      <c r="H1948" s="181"/>
      <c r="I1948" s="182"/>
      <c r="J1948" s="181"/>
      <c r="K1948" s="182"/>
      <c r="M1948" s="177" t="s">
        <v>1501</v>
      </c>
      <c r="O1948" s="177"/>
      <c r="Q1948" s="167"/>
    </row>
    <row r="1949" spans="1:17">
      <c r="A1949" s="175"/>
      <c r="B1949" s="176"/>
      <c r="C1949" s="228" t="s">
        <v>1514</v>
      </c>
      <c r="D1949" s="229"/>
      <c r="E1949" s="178">
        <v>8.84</v>
      </c>
      <c r="F1949" s="179"/>
      <c r="G1949" s="180"/>
      <c r="H1949" s="181"/>
      <c r="I1949" s="182"/>
      <c r="J1949" s="181"/>
      <c r="K1949" s="182"/>
      <c r="M1949" s="177" t="s">
        <v>1514</v>
      </c>
      <c r="O1949" s="177"/>
      <c r="Q1949" s="167"/>
    </row>
    <row r="1950" spans="1:17">
      <c r="A1950" s="175"/>
      <c r="B1950" s="176"/>
      <c r="C1950" s="228" t="s">
        <v>1529</v>
      </c>
      <c r="D1950" s="229"/>
      <c r="E1950" s="178">
        <v>8.593</v>
      </c>
      <c r="F1950" s="179"/>
      <c r="G1950" s="180"/>
      <c r="H1950" s="181"/>
      <c r="I1950" s="182"/>
      <c r="J1950" s="181"/>
      <c r="K1950" s="182"/>
      <c r="M1950" s="177" t="s">
        <v>1529</v>
      </c>
      <c r="O1950" s="177"/>
      <c r="Q1950" s="167"/>
    </row>
    <row r="1951" spans="1:17">
      <c r="A1951" s="175"/>
      <c r="B1951" s="176"/>
      <c r="C1951" s="228" t="s">
        <v>1524</v>
      </c>
      <c r="D1951" s="229"/>
      <c r="E1951" s="178">
        <v>1.28</v>
      </c>
      <c r="F1951" s="179"/>
      <c r="G1951" s="180"/>
      <c r="H1951" s="181"/>
      <c r="I1951" s="182"/>
      <c r="J1951" s="181"/>
      <c r="K1951" s="182"/>
      <c r="M1951" s="177" t="s">
        <v>1524</v>
      </c>
      <c r="O1951" s="177"/>
      <c r="Q1951" s="167"/>
    </row>
    <row r="1952" spans="1:17">
      <c r="A1952" s="175"/>
      <c r="B1952" s="176"/>
      <c r="C1952" s="228" t="s">
        <v>1530</v>
      </c>
      <c r="D1952" s="229"/>
      <c r="E1952" s="178">
        <v>4.74</v>
      </c>
      <c r="F1952" s="179"/>
      <c r="G1952" s="180"/>
      <c r="H1952" s="181"/>
      <c r="I1952" s="182"/>
      <c r="J1952" s="181"/>
      <c r="K1952" s="182"/>
      <c r="M1952" s="177" t="s">
        <v>1530</v>
      </c>
      <c r="O1952" s="177"/>
      <c r="Q1952" s="167"/>
    </row>
    <row r="1953" spans="1:17">
      <c r="A1953" s="175"/>
      <c r="B1953" s="176"/>
      <c r="C1953" s="228" t="s">
        <v>1531</v>
      </c>
      <c r="D1953" s="229"/>
      <c r="E1953" s="178">
        <v>58.269799999999996</v>
      </c>
      <c r="F1953" s="179"/>
      <c r="G1953" s="180"/>
      <c r="H1953" s="181"/>
      <c r="I1953" s="182"/>
      <c r="J1953" s="181"/>
      <c r="K1953" s="182"/>
      <c r="M1953" s="177" t="s">
        <v>1531</v>
      </c>
      <c r="O1953" s="177"/>
      <c r="Q1953" s="167"/>
    </row>
    <row r="1954" spans="1:17">
      <c r="A1954" s="175"/>
      <c r="B1954" s="176"/>
      <c r="C1954" s="228" t="s">
        <v>1532</v>
      </c>
      <c r="D1954" s="229"/>
      <c r="E1954" s="178">
        <v>58.154400000000003</v>
      </c>
      <c r="F1954" s="179"/>
      <c r="G1954" s="180"/>
      <c r="H1954" s="181"/>
      <c r="I1954" s="182"/>
      <c r="J1954" s="181"/>
      <c r="K1954" s="182"/>
      <c r="M1954" s="177" t="s">
        <v>1532</v>
      </c>
      <c r="O1954" s="177"/>
      <c r="Q1954" s="167"/>
    </row>
    <row r="1955" spans="1:17">
      <c r="A1955" s="175"/>
      <c r="B1955" s="176"/>
      <c r="C1955" s="228" t="s">
        <v>1533</v>
      </c>
      <c r="D1955" s="229"/>
      <c r="E1955" s="178">
        <v>8.4824999999999999</v>
      </c>
      <c r="F1955" s="179"/>
      <c r="G1955" s="180"/>
      <c r="H1955" s="181"/>
      <c r="I1955" s="182"/>
      <c r="J1955" s="181"/>
      <c r="K1955" s="182"/>
      <c r="M1955" s="177" t="s">
        <v>1533</v>
      </c>
      <c r="O1955" s="177"/>
      <c r="Q1955" s="167"/>
    </row>
    <row r="1956" spans="1:17">
      <c r="A1956" s="175"/>
      <c r="B1956" s="176"/>
      <c r="C1956" s="228" t="s">
        <v>1534</v>
      </c>
      <c r="D1956" s="229"/>
      <c r="E1956" s="178">
        <v>1.28</v>
      </c>
      <c r="F1956" s="179"/>
      <c r="G1956" s="180"/>
      <c r="H1956" s="181"/>
      <c r="I1956" s="182"/>
      <c r="J1956" s="181"/>
      <c r="K1956" s="182"/>
      <c r="M1956" s="177" t="s">
        <v>1534</v>
      </c>
      <c r="O1956" s="177"/>
      <c r="Q1956" s="167"/>
    </row>
    <row r="1957" spans="1:17">
      <c r="A1957" s="175"/>
      <c r="B1957" s="176"/>
      <c r="C1957" s="228" t="s">
        <v>1535</v>
      </c>
      <c r="D1957" s="229"/>
      <c r="E1957" s="178">
        <v>4.5599999999999996</v>
      </c>
      <c r="F1957" s="179"/>
      <c r="G1957" s="180"/>
      <c r="H1957" s="181"/>
      <c r="I1957" s="182"/>
      <c r="J1957" s="181"/>
      <c r="K1957" s="182"/>
      <c r="M1957" s="177" t="s">
        <v>1535</v>
      </c>
      <c r="O1957" s="177"/>
      <c r="Q1957" s="167"/>
    </row>
    <row r="1958" spans="1:17">
      <c r="A1958" s="175"/>
      <c r="B1958" s="176"/>
      <c r="C1958" s="228" t="s">
        <v>1536</v>
      </c>
      <c r="D1958" s="229"/>
      <c r="E1958" s="178">
        <v>31.633400000000002</v>
      </c>
      <c r="F1958" s="179"/>
      <c r="G1958" s="180"/>
      <c r="H1958" s="181"/>
      <c r="I1958" s="182"/>
      <c r="J1958" s="181"/>
      <c r="K1958" s="182"/>
      <c r="M1958" s="177" t="s">
        <v>1536</v>
      </c>
      <c r="O1958" s="177"/>
      <c r="Q1958" s="167"/>
    </row>
    <row r="1959" spans="1:17">
      <c r="A1959" s="175"/>
      <c r="B1959" s="176"/>
      <c r="C1959" s="228" t="s">
        <v>1537</v>
      </c>
      <c r="D1959" s="229"/>
      <c r="E1959" s="178">
        <v>-2.871</v>
      </c>
      <c r="F1959" s="179"/>
      <c r="G1959" s="180"/>
      <c r="H1959" s="181"/>
      <c r="I1959" s="182"/>
      <c r="J1959" s="181"/>
      <c r="K1959" s="182"/>
      <c r="M1959" s="177" t="s">
        <v>1537</v>
      </c>
      <c r="O1959" s="177"/>
      <c r="Q1959" s="167"/>
    </row>
    <row r="1960" spans="1:17">
      <c r="A1960" s="175"/>
      <c r="B1960" s="176"/>
      <c r="C1960" s="228" t="s">
        <v>1538</v>
      </c>
      <c r="D1960" s="229"/>
      <c r="E1960" s="178">
        <v>8.57</v>
      </c>
      <c r="F1960" s="179"/>
      <c r="G1960" s="180"/>
      <c r="H1960" s="181"/>
      <c r="I1960" s="182"/>
      <c r="J1960" s="181"/>
      <c r="K1960" s="182"/>
      <c r="M1960" s="177" t="s">
        <v>1538</v>
      </c>
      <c r="O1960" s="177"/>
      <c r="Q1960" s="167"/>
    </row>
    <row r="1961" spans="1:17">
      <c r="A1961" s="175"/>
      <c r="B1961" s="176"/>
      <c r="C1961" s="228" t="s">
        <v>1539</v>
      </c>
      <c r="D1961" s="229"/>
      <c r="E1961" s="178">
        <v>58.2044</v>
      </c>
      <c r="F1961" s="179"/>
      <c r="G1961" s="180"/>
      <c r="H1961" s="181"/>
      <c r="I1961" s="182"/>
      <c r="J1961" s="181"/>
      <c r="K1961" s="182"/>
      <c r="M1961" s="177" t="s">
        <v>1539</v>
      </c>
      <c r="O1961" s="177"/>
      <c r="Q1961" s="167"/>
    </row>
    <row r="1962" spans="1:17">
      <c r="A1962" s="175"/>
      <c r="B1962" s="176"/>
      <c r="C1962" s="228" t="s">
        <v>1540</v>
      </c>
      <c r="D1962" s="229"/>
      <c r="E1962" s="178">
        <v>58.184399999999997</v>
      </c>
      <c r="F1962" s="179"/>
      <c r="G1962" s="180"/>
      <c r="H1962" s="181"/>
      <c r="I1962" s="182"/>
      <c r="J1962" s="181"/>
      <c r="K1962" s="182"/>
      <c r="M1962" s="177" t="s">
        <v>1540</v>
      </c>
      <c r="O1962" s="177"/>
      <c r="Q1962" s="167"/>
    </row>
    <row r="1963" spans="1:17">
      <c r="A1963" s="175"/>
      <c r="B1963" s="176"/>
      <c r="C1963" s="228" t="s">
        <v>1541</v>
      </c>
      <c r="D1963" s="229"/>
      <c r="E1963" s="178">
        <v>39.947200000000002</v>
      </c>
      <c r="F1963" s="179"/>
      <c r="G1963" s="180"/>
      <c r="H1963" s="181"/>
      <c r="I1963" s="182"/>
      <c r="J1963" s="181"/>
      <c r="K1963" s="182"/>
      <c r="M1963" s="177" t="s">
        <v>1541</v>
      </c>
      <c r="O1963" s="177"/>
      <c r="Q1963" s="167"/>
    </row>
    <row r="1964" spans="1:17">
      <c r="A1964" s="175"/>
      <c r="B1964" s="176"/>
      <c r="C1964" s="228" t="s">
        <v>1537</v>
      </c>
      <c r="D1964" s="229"/>
      <c r="E1964" s="178">
        <v>-2.871</v>
      </c>
      <c r="F1964" s="179"/>
      <c r="G1964" s="180"/>
      <c r="H1964" s="181"/>
      <c r="I1964" s="182"/>
      <c r="J1964" s="181"/>
      <c r="K1964" s="182"/>
      <c r="M1964" s="177" t="s">
        <v>1537</v>
      </c>
      <c r="O1964" s="177"/>
      <c r="Q1964" s="167"/>
    </row>
    <row r="1965" spans="1:17">
      <c r="A1965" s="175"/>
      <c r="B1965" s="176"/>
      <c r="C1965" s="228" t="s">
        <v>1542</v>
      </c>
      <c r="D1965" s="229"/>
      <c r="E1965" s="178">
        <v>8.4435000000000002</v>
      </c>
      <c r="F1965" s="179"/>
      <c r="G1965" s="180"/>
      <c r="H1965" s="181"/>
      <c r="I1965" s="182"/>
      <c r="J1965" s="181"/>
      <c r="K1965" s="182"/>
      <c r="M1965" s="177" t="s">
        <v>1542</v>
      </c>
      <c r="O1965" s="177"/>
      <c r="Q1965" s="167"/>
    </row>
    <row r="1966" spans="1:17">
      <c r="A1966" s="175"/>
      <c r="B1966" s="176"/>
      <c r="C1966" s="228" t="s">
        <v>1534</v>
      </c>
      <c r="D1966" s="229"/>
      <c r="E1966" s="178">
        <v>1.28</v>
      </c>
      <c r="F1966" s="179"/>
      <c r="G1966" s="180"/>
      <c r="H1966" s="181"/>
      <c r="I1966" s="182"/>
      <c r="J1966" s="181"/>
      <c r="K1966" s="182"/>
      <c r="M1966" s="177" t="s">
        <v>1534</v>
      </c>
      <c r="O1966" s="177"/>
      <c r="Q1966" s="167"/>
    </row>
    <row r="1967" spans="1:17">
      <c r="A1967" s="175"/>
      <c r="B1967" s="176"/>
      <c r="C1967" s="228" t="s">
        <v>1543</v>
      </c>
      <c r="D1967" s="229"/>
      <c r="E1967" s="178">
        <v>4.51</v>
      </c>
      <c r="F1967" s="179"/>
      <c r="G1967" s="180"/>
      <c r="H1967" s="181"/>
      <c r="I1967" s="182"/>
      <c r="J1967" s="181"/>
      <c r="K1967" s="182"/>
      <c r="M1967" s="177" t="s">
        <v>1543</v>
      </c>
      <c r="O1967" s="177"/>
      <c r="Q1967" s="167"/>
    </row>
    <row r="1968" spans="1:17">
      <c r="A1968" s="175"/>
      <c r="B1968" s="176"/>
      <c r="C1968" s="228" t="s">
        <v>1544</v>
      </c>
      <c r="D1968" s="229"/>
      <c r="E1968" s="178">
        <v>61.886400000000002</v>
      </c>
      <c r="F1968" s="179"/>
      <c r="G1968" s="180"/>
      <c r="H1968" s="181"/>
      <c r="I1968" s="182"/>
      <c r="J1968" s="181"/>
      <c r="K1968" s="182"/>
      <c r="M1968" s="177" t="s">
        <v>1544</v>
      </c>
      <c r="O1968" s="177"/>
      <c r="Q1968" s="167"/>
    </row>
    <row r="1969" spans="1:17">
      <c r="A1969" s="175"/>
      <c r="B1969" s="176"/>
      <c r="C1969" s="228" t="s">
        <v>1545</v>
      </c>
      <c r="D1969" s="229"/>
      <c r="E1969" s="178">
        <v>27.3399</v>
      </c>
      <c r="F1969" s="179"/>
      <c r="G1969" s="180"/>
      <c r="H1969" s="181"/>
      <c r="I1969" s="182"/>
      <c r="J1969" s="181"/>
      <c r="K1969" s="182"/>
      <c r="M1969" s="177" t="s">
        <v>1545</v>
      </c>
      <c r="O1969" s="177"/>
      <c r="Q1969" s="167"/>
    </row>
    <row r="1970" spans="1:17">
      <c r="A1970" s="175"/>
      <c r="B1970" s="176"/>
      <c r="C1970" s="228" t="s">
        <v>1546</v>
      </c>
      <c r="D1970" s="229"/>
      <c r="E1970" s="178">
        <v>-2.3279999999999998</v>
      </c>
      <c r="F1970" s="179"/>
      <c r="G1970" s="180"/>
      <c r="H1970" s="181"/>
      <c r="I1970" s="182"/>
      <c r="J1970" s="181"/>
      <c r="K1970" s="182"/>
      <c r="M1970" s="177" t="s">
        <v>1546</v>
      </c>
      <c r="O1970" s="177"/>
      <c r="Q1970" s="167"/>
    </row>
    <row r="1971" spans="1:17">
      <c r="A1971" s="175"/>
      <c r="B1971" s="176"/>
      <c r="C1971" s="228" t="s">
        <v>1547</v>
      </c>
      <c r="D1971" s="229"/>
      <c r="E1971" s="178">
        <v>5.29</v>
      </c>
      <c r="F1971" s="179"/>
      <c r="G1971" s="180"/>
      <c r="H1971" s="181"/>
      <c r="I1971" s="182"/>
      <c r="J1971" s="181"/>
      <c r="K1971" s="182"/>
      <c r="M1971" s="177" t="s">
        <v>1547</v>
      </c>
      <c r="O1971" s="177"/>
      <c r="Q1971" s="167"/>
    </row>
    <row r="1972" spans="1:17">
      <c r="A1972" s="175"/>
      <c r="B1972" s="176"/>
      <c r="C1972" s="228" t="s">
        <v>1548</v>
      </c>
      <c r="D1972" s="229"/>
      <c r="E1972" s="178">
        <v>8.6125000000000007</v>
      </c>
      <c r="F1972" s="179"/>
      <c r="G1972" s="180"/>
      <c r="H1972" s="181"/>
      <c r="I1972" s="182"/>
      <c r="J1972" s="181"/>
      <c r="K1972" s="182"/>
      <c r="M1972" s="177" t="s">
        <v>1548</v>
      </c>
      <c r="O1972" s="177"/>
      <c r="Q1972" s="167"/>
    </row>
    <row r="1973" spans="1:17">
      <c r="A1973" s="175"/>
      <c r="B1973" s="176"/>
      <c r="C1973" s="228" t="s">
        <v>1549</v>
      </c>
      <c r="D1973" s="229"/>
      <c r="E1973" s="178">
        <v>1.28</v>
      </c>
      <c r="F1973" s="179"/>
      <c r="G1973" s="180"/>
      <c r="H1973" s="181"/>
      <c r="I1973" s="182"/>
      <c r="J1973" s="181"/>
      <c r="K1973" s="182"/>
      <c r="M1973" s="177" t="s">
        <v>1549</v>
      </c>
      <c r="O1973" s="177"/>
      <c r="Q1973" s="167"/>
    </row>
    <row r="1974" spans="1:17">
      <c r="A1974" s="175"/>
      <c r="B1974" s="176"/>
      <c r="C1974" s="228" t="s">
        <v>1550</v>
      </c>
      <c r="D1974" s="229"/>
      <c r="E1974" s="178">
        <v>4.83</v>
      </c>
      <c r="F1974" s="179"/>
      <c r="G1974" s="180"/>
      <c r="H1974" s="181"/>
      <c r="I1974" s="182"/>
      <c r="J1974" s="181"/>
      <c r="K1974" s="182"/>
      <c r="M1974" s="177" t="s">
        <v>1550</v>
      </c>
      <c r="O1974" s="177"/>
      <c r="Q1974" s="167"/>
    </row>
    <row r="1975" spans="1:17">
      <c r="A1975" s="175"/>
      <c r="B1975" s="176"/>
      <c r="C1975" s="228" t="s">
        <v>1551</v>
      </c>
      <c r="D1975" s="229"/>
      <c r="E1975" s="178">
        <v>39.830199999999998</v>
      </c>
      <c r="F1975" s="179"/>
      <c r="G1975" s="180"/>
      <c r="H1975" s="181"/>
      <c r="I1975" s="182"/>
      <c r="J1975" s="181"/>
      <c r="K1975" s="182"/>
      <c r="M1975" s="177" t="s">
        <v>1551</v>
      </c>
      <c r="O1975" s="177"/>
      <c r="Q1975" s="167"/>
    </row>
    <row r="1976" spans="1:17">
      <c r="A1976" s="175"/>
      <c r="B1976" s="176"/>
      <c r="C1976" s="228" t="s">
        <v>1552</v>
      </c>
      <c r="D1976" s="229"/>
      <c r="E1976" s="178">
        <v>13.82</v>
      </c>
      <c r="F1976" s="179"/>
      <c r="G1976" s="180"/>
      <c r="H1976" s="181"/>
      <c r="I1976" s="182"/>
      <c r="J1976" s="181"/>
      <c r="K1976" s="182"/>
      <c r="M1976" s="177" t="s">
        <v>1552</v>
      </c>
      <c r="O1976" s="177"/>
      <c r="Q1976" s="167"/>
    </row>
    <row r="1977" spans="1:17">
      <c r="A1977" s="175"/>
      <c r="B1977" s="176"/>
      <c r="C1977" s="228" t="s">
        <v>1553</v>
      </c>
      <c r="D1977" s="229"/>
      <c r="E1977" s="178">
        <v>57.550400000000003</v>
      </c>
      <c r="F1977" s="179"/>
      <c r="G1977" s="180"/>
      <c r="H1977" s="181"/>
      <c r="I1977" s="182"/>
      <c r="J1977" s="181"/>
      <c r="K1977" s="182"/>
      <c r="M1977" s="177" t="s">
        <v>1553</v>
      </c>
      <c r="O1977" s="177"/>
      <c r="Q1977" s="167"/>
    </row>
    <row r="1978" spans="1:17">
      <c r="A1978" s="175"/>
      <c r="B1978" s="176"/>
      <c r="C1978" s="228" t="s">
        <v>1554</v>
      </c>
      <c r="D1978" s="229"/>
      <c r="E1978" s="178">
        <v>29.664999999999999</v>
      </c>
      <c r="F1978" s="179"/>
      <c r="G1978" s="180"/>
      <c r="H1978" s="181"/>
      <c r="I1978" s="182"/>
      <c r="J1978" s="181"/>
      <c r="K1978" s="182"/>
      <c r="M1978" s="177" t="s">
        <v>1554</v>
      </c>
      <c r="O1978" s="177"/>
      <c r="Q1978" s="167"/>
    </row>
    <row r="1979" spans="1:17">
      <c r="A1979" s="175"/>
      <c r="B1979" s="176"/>
      <c r="C1979" s="228" t="s">
        <v>1555</v>
      </c>
      <c r="D1979" s="229"/>
      <c r="E1979" s="178">
        <v>9.1300000000000008</v>
      </c>
      <c r="F1979" s="179"/>
      <c r="G1979" s="180"/>
      <c r="H1979" s="181"/>
      <c r="I1979" s="182"/>
      <c r="J1979" s="181"/>
      <c r="K1979" s="182"/>
      <c r="M1979" s="177" t="s">
        <v>1555</v>
      </c>
      <c r="O1979" s="177"/>
      <c r="Q1979" s="167"/>
    </row>
    <row r="1980" spans="1:17">
      <c r="A1980" s="175"/>
      <c r="B1980" s="176"/>
      <c r="C1980" s="228" t="s">
        <v>1556</v>
      </c>
      <c r="D1980" s="229"/>
      <c r="E1980" s="178">
        <v>8.9894999999999996</v>
      </c>
      <c r="F1980" s="179"/>
      <c r="G1980" s="180"/>
      <c r="H1980" s="181"/>
      <c r="I1980" s="182"/>
      <c r="J1980" s="181"/>
      <c r="K1980" s="182"/>
      <c r="M1980" s="177" t="s">
        <v>1556</v>
      </c>
      <c r="O1980" s="177"/>
      <c r="Q1980" s="167"/>
    </row>
    <row r="1981" spans="1:17">
      <c r="A1981" s="175"/>
      <c r="B1981" s="176"/>
      <c r="C1981" s="228" t="s">
        <v>1534</v>
      </c>
      <c r="D1981" s="229"/>
      <c r="E1981" s="178">
        <v>1.28</v>
      </c>
      <c r="F1981" s="179"/>
      <c r="G1981" s="180"/>
      <c r="H1981" s="181"/>
      <c r="I1981" s="182"/>
      <c r="J1981" s="181"/>
      <c r="K1981" s="182"/>
      <c r="M1981" s="177" t="s">
        <v>1534</v>
      </c>
      <c r="O1981" s="177"/>
      <c r="Q1981" s="167"/>
    </row>
    <row r="1982" spans="1:17">
      <c r="A1982" s="175"/>
      <c r="B1982" s="176"/>
      <c r="C1982" s="228" t="s">
        <v>1557</v>
      </c>
      <c r="D1982" s="229"/>
      <c r="E1982" s="178">
        <v>4.93</v>
      </c>
      <c r="F1982" s="179"/>
      <c r="G1982" s="180"/>
      <c r="H1982" s="181"/>
      <c r="I1982" s="182"/>
      <c r="J1982" s="181"/>
      <c r="K1982" s="182"/>
      <c r="M1982" s="177" t="s">
        <v>1557</v>
      </c>
      <c r="O1982" s="177"/>
      <c r="Q1982" s="167"/>
    </row>
    <row r="1983" spans="1:17">
      <c r="A1983" s="175"/>
      <c r="B1983" s="176"/>
      <c r="C1983" s="228" t="s">
        <v>1558</v>
      </c>
      <c r="D1983" s="229"/>
      <c r="E1983" s="178">
        <v>58.304400000000001</v>
      </c>
      <c r="F1983" s="179"/>
      <c r="G1983" s="180"/>
      <c r="H1983" s="181"/>
      <c r="I1983" s="182"/>
      <c r="J1983" s="181"/>
      <c r="K1983" s="182"/>
      <c r="M1983" s="177" t="s">
        <v>1558</v>
      </c>
      <c r="O1983" s="177"/>
      <c r="Q1983" s="167"/>
    </row>
    <row r="1984" spans="1:17">
      <c r="A1984" s="175"/>
      <c r="B1984" s="176"/>
      <c r="C1984" s="228" t="s">
        <v>1559</v>
      </c>
      <c r="D1984" s="229"/>
      <c r="E1984" s="178">
        <v>28.558700000000002</v>
      </c>
      <c r="F1984" s="179"/>
      <c r="G1984" s="180"/>
      <c r="H1984" s="181"/>
      <c r="I1984" s="182"/>
      <c r="J1984" s="181"/>
      <c r="K1984" s="182"/>
      <c r="M1984" s="177" t="s">
        <v>1559</v>
      </c>
      <c r="O1984" s="177"/>
      <c r="Q1984" s="167"/>
    </row>
    <row r="1985" spans="1:17">
      <c r="A1985" s="175"/>
      <c r="B1985" s="176"/>
      <c r="C1985" s="228" t="s">
        <v>1560</v>
      </c>
      <c r="D1985" s="229"/>
      <c r="E1985" s="178">
        <v>18.768000000000001</v>
      </c>
      <c r="F1985" s="179"/>
      <c r="G1985" s="180"/>
      <c r="H1985" s="181"/>
      <c r="I1985" s="182"/>
      <c r="J1985" s="181"/>
      <c r="K1985" s="182"/>
      <c r="M1985" s="177" t="s">
        <v>1560</v>
      </c>
      <c r="O1985" s="177"/>
      <c r="Q1985" s="167"/>
    </row>
    <row r="1986" spans="1:17">
      <c r="A1986" s="175"/>
      <c r="B1986" s="176"/>
      <c r="C1986" s="228" t="s">
        <v>1561</v>
      </c>
      <c r="D1986" s="229"/>
      <c r="E1986" s="178">
        <v>57.1004</v>
      </c>
      <c r="F1986" s="179"/>
      <c r="G1986" s="180"/>
      <c r="H1986" s="181"/>
      <c r="I1986" s="182"/>
      <c r="J1986" s="181"/>
      <c r="K1986" s="182"/>
      <c r="M1986" s="177" t="s">
        <v>1561</v>
      </c>
      <c r="O1986" s="177"/>
      <c r="Q1986" s="167"/>
    </row>
    <row r="1987" spans="1:17">
      <c r="A1987" s="175"/>
      <c r="B1987" s="176"/>
      <c r="C1987" s="228" t="s">
        <v>1562</v>
      </c>
      <c r="D1987" s="229"/>
      <c r="E1987" s="178">
        <v>31.965800000000002</v>
      </c>
      <c r="F1987" s="179"/>
      <c r="G1987" s="180"/>
      <c r="H1987" s="181"/>
      <c r="I1987" s="182"/>
      <c r="J1987" s="181"/>
      <c r="K1987" s="182"/>
      <c r="M1987" s="177" t="s">
        <v>1562</v>
      </c>
      <c r="O1987" s="177"/>
      <c r="Q1987" s="167"/>
    </row>
    <row r="1988" spans="1:17">
      <c r="A1988" s="175"/>
      <c r="B1988" s="176"/>
      <c r="C1988" s="228" t="s">
        <v>1537</v>
      </c>
      <c r="D1988" s="229"/>
      <c r="E1988" s="178">
        <v>-2.871</v>
      </c>
      <c r="F1988" s="179"/>
      <c r="G1988" s="180"/>
      <c r="H1988" s="181"/>
      <c r="I1988" s="182"/>
      <c r="J1988" s="181"/>
      <c r="K1988" s="182"/>
      <c r="M1988" s="177" t="s">
        <v>1537</v>
      </c>
      <c r="O1988" s="177"/>
      <c r="Q1988" s="167"/>
    </row>
    <row r="1989" spans="1:17">
      <c r="A1989" s="175"/>
      <c r="B1989" s="176"/>
      <c r="C1989" s="228" t="s">
        <v>1563</v>
      </c>
      <c r="D1989" s="229"/>
      <c r="E1989" s="178">
        <v>8.73</v>
      </c>
      <c r="F1989" s="179"/>
      <c r="G1989" s="180"/>
      <c r="H1989" s="181"/>
      <c r="I1989" s="182"/>
      <c r="J1989" s="181"/>
      <c r="K1989" s="182"/>
      <c r="M1989" s="177" t="s">
        <v>1563</v>
      </c>
      <c r="O1989" s="177"/>
      <c r="Q1989" s="167"/>
    </row>
    <row r="1990" spans="1:17">
      <c r="A1990" s="175"/>
      <c r="B1990" s="176"/>
      <c r="C1990" s="228" t="s">
        <v>1564</v>
      </c>
      <c r="D1990" s="229"/>
      <c r="E1990" s="178">
        <v>8.8204999999999991</v>
      </c>
      <c r="F1990" s="179"/>
      <c r="G1990" s="180"/>
      <c r="H1990" s="181"/>
      <c r="I1990" s="182"/>
      <c r="J1990" s="181"/>
      <c r="K1990" s="182"/>
      <c r="M1990" s="177" t="s">
        <v>1564</v>
      </c>
      <c r="O1990" s="177"/>
      <c r="Q1990" s="167"/>
    </row>
    <row r="1991" spans="1:17">
      <c r="A1991" s="175"/>
      <c r="B1991" s="176"/>
      <c r="C1991" s="228" t="s">
        <v>1524</v>
      </c>
      <c r="D1991" s="229"/>
      <c r="E1991" s="178">
        <v>1.28</v>
      </c>
      <c r="F1991" s="179"/>
      <c r="G1991" s="180"/>
      <c r="H1991" s="181"/>
      <c r="I1991" s="182"/>
      <c r="J1991" s="181"/>
      <c r="K1991" s="182"/>
      <c r="M1991" s="177" t="s">
        <v>1524</v>
      </c>
      <c r="O1991" s="177"/>
      <c r="Q1991" s="167"/>
    </row>
    <row r="1992" spans="1:17">
      <c r="A1992" s="175"/>
      <c r="B1992" s="176"/>
      <c r="C1992" s="228" t="s">
        <v>1565</v>
      </c>
      <c r="D1992" s="229"/>
      <c r="E1992" s="178">
        <v>4.68</v>
      </c>
      <c r="F1992" s="179"/>
      <c r="G1992" s="180"/>
      <c r="H1992" s="181"/>
      <c r="I1992" s="182"/>
      <c r="J1992" s="181"/>
      <c r="K1992" s="182"/>
      <c r="M1992" s="177" t="s">
        <v>1565</v>
      </c>
      <c r="O1992" s="177"/>
      <c r="Q1992" s="167"/>
    </row>
    <row r="1993" spans="1:17">
      <c r="A1993" s="175"/>
      <c r="B1993" s="176"/>
      <c r="C1993" s="228" t="s">
        <v>1566</v>
      </c>
      <c r="D1993" s="229"/>
      <c r="E1993" s="178">
        <v>58.641399999999997</v>
      </c>
      <c r="F1993" s="179"/>
      <c r="G1993" s="180"/>
      <c r="H1993" s="181"/>
      <c r="I1993" s="182"/>
      <c r="J1993" s="181"/>
      <c r="K1993" s="182"/>
      <c r="M1993" s="177" t="s">
        <v>1566</v>
      </c>
      <c r="O1993" s="177"/>
      <c r="Q1993" s="167"/>
    </row>
    <row r="1994" spans="1:17">
      <c r="A1994" s="175"/>
      <c r="B1994" s="176"/>
      <c r="C1994" s="228" t="s">
        <v>1567</v>
      </c>
      <c r="D1994" s="229"/>
      <c r="E1994" s="178">
        <v>57.979799999999997</v>
      </c>
      <c r="F1994" s="179"/>
      <c r="G1994" s="180"/>
      <c r="H1994" s="181"/>
      <c r="I1994" s="182"/>
      <c r="J1994" s="181"/>
      <c r="K1994" s="182"/>
      <c r="M1994" s="177" t="s">
        <v>1567</v>
      </c>
      <c r="O1994" s="177"/>
      <c r="Q1994" s="167"/>
    </row>
    <row r="1995" spans="1:17">
      <c r="A1995" s="175"/>
      <c r="B1995" s="176"/>
      <c r="C1995" s="228" t="s">
        <v>1568</v>
      </c>
      <c r="D1995" s="229"/>
      <c r="E1995" s="178">
        <v>32.187399999999997</v>
      </c>
      <c r="F1995" s="179"/>
      <c r="G1995" s="180"/>
      <c r="H1995" s="181"/>
      <c r="I1995" s="182"/>
      <c r="J1995" s="181"/>
      <c r="K1995" s="182"/>
      <c r="M1995" s="177" t="s">
        <v>1568</v>
      </c>
      <c r="O1995" s="177"/>
      <c r="Q1995" s="167"/>
    </row>
    <row r="1996" spans="1:17">
      <c r="A1996" s="175"/>
      <c r="B1996" s="176"/>
      <c r="C1996" s="228" t="s">
        <v>1501</v>
      </c>
      <c r="D1996" s="229"/>
      <c r="E1996" s="178">
        <v>-3.0209999999999999</v>
      </c>
      <c r="F1996" s="179"/>
      <c r="G1996" s="180"/>
      <c r="H1996" s="181"/>
      <c r="I1996" s="182"/>
      <c r="J1996" s="181"/>
      <c r="K1996" s="182"/>
      <c r="M1996" s="177" t="s">
        <v>1501</v>
      </c>
      <c r="O1996" s="177"/>
      <c r="Q1996" s="167"/>
    </row>
    <row r="1997" spans="1:17">
      <c r="A1997" s="175"/>
      <c r="B1997" s="176"/>
      <c r="C1997" s="228" t="s">
        <v>1569</v>
      </c>
      <c r="D1997" s="229"/>
      <c r="E1997" s="178">
        <v>8.86</v>
      </c>
      <c r="F1997" s="179"/>
      <c r="G1997" s="180"/>
      <c r="H1997" s="181"/>
      <c r="I1997" s="182"/>
      <c r="J1997" s="181"/>
      <c r="K1997" s="182"/>
      <c r="M1997" s="177" t="s">
        <v>1569</v>
      </c>
      <c r="O1997" s="177"/>
      <c r="Q1997" s="167"/>
    </row>
    <row r="1998" spans="1:17">
      <c r="A1998" s="175"/>
      <c r="B1998" s="176"/>
      <c r="C1998" s="228" t="s">
        <v>1570</v>
      </c>
      <c r="D1998" s="229"/>
      <c r="E1998" s="178">
        <v>8.6125000000000007</v>
      </c>
      <c r="F1998" s="179"/>
      <c r="G1998" s="180"/>
      <c r="H1998" s="181"/>
      <c r="I1998" s="182"/>
      <c r="J1998" s="181"/>
      <c r="K1998" s="182"/>
      <c r="M1998" s="177" t="s">
        <v>1570</v>
      </c>
      <c r="O1998" s="177"/>
      <c r="Q1998" s="167"/>
    </row>
    <row r="1999" spans="1:17">
      <c r="A1999" s="175"/>
      <c r="B1999" s="176"/>
      <c r="C1999" s="228" t="s">
        <v>1534</v>
      </c>
      <c r="D1999" s="229"/>
      <c r="E1999" s="178">
        <v>1.28</v>
      </c>
      <c r="F1999" s="179"/>
      <c r="G1999" s="180"/>
      <c r="H1999" s="181"/>
      <c r="I1999" s="182"/>
      <c r="J1999" s="181"/>
      <c r="K1999" s="182"/>
      <c r="M1999" s="177" t="s">
        <v>1534</v>
      </c>
      <c r="O1999" s="177"/>
      <c r="Q1999" s="167"/>
    </row>
    <row r="2000" spans="1:17">
      <c r="A2000" s="175"/>
      <c r="B2000" s="176"/>
      <c r="C2000" s="228" t="s">
        <v>1571</v>
      </c>
      <c r="D2000" s="229"/>
      <c r="E2000" s="178">
        <v>4.76</v>
      </c>
      <c r="F2000" s="179"/>
      <c r="G2000" s="180"/>
      <c r="H2000" s="181"/>
      <c r="I2000" s="182"/>
      <c r="J2000" s="181"/>
      <c r="K2000" s="182"/>
      <c r="M2000" s="177" t="s">
        <v>1571</v>
      </c>
      <c r="O2000" s="177"/>
      <c r="Q2000" s="167"/>
    </row>
    <row r="2001" spans="1:82">
      <c r="A2001" s="175"/>
      <c r="B2001" s="176"/>
      <c r="C2001" s="228" t="s">
        <v>1572</v>
      </c>
      <c r="D2001" s="229"/>
      <c r="E2001" s="178">
        <v>58.154400000000003</v>
      </c>
      <c r="F2001" s="179"/>
      <c r="G2001" s="180"/>
      <c r="H2001" s="181"/>
      <c r="I2001" s="182"/>
      <c r="J2001" s="181"/>
      <c r="K2001" s="182"/>
      <c r="M2001" s="177" t="s">
        <v>1572</v>
      </c>
      <c r="O2001" s="177"/>
      <c r="Q2001" s="167"/>
    </row>
    <row r="2002" spans="1:82">
      <c r="A2002" s="175"/>
      <c r="B2002" s="176"/>
      <c r="C2002" s="228" t="s">
        <v>1573</v>
      </c>
      <c r="D2002" s="229"/>
      <c r="E2002" s="178">
        <v>58.304400000000001</v>
      </c>
      <c r="F2002" s="179"/>
      <c r="G2002" s="180"/>
      <c r="H2002" s="181"/>
      <c r="I2002" s="182"/>
      <c r="J2002" s="181"/>
      <c r="K2002" s="182"/>
      <c r="M2002" s="177" t="s">
        <v>1573</v>
      </c>
      <c r="O2002" s="177"/>
      <c r="Q2002" s="167"/>
    </row>
    <row r="2003" spans="1:82">
      <c r="A2003" s="175"/>
      <c r="B2003" s="176"/>
      <c r="C2003" s="228" t="s">
        <v>1574</v>
      </c>
      <c r="D2003" s="229"/>
      <c r="E2003" s="178">
        <v>32.242800000000003</v>
      </c>
      <c r="F2003" s="179"/>
      <c r="G2003" s="180"/>
      <c r="H2003" s="181"/>
      <c r="I2003" s="182"/>
      <c r="J2003" s="181"/>
      <c r="K2003" s="182"/>
      <c r="M2003" s="177" t="s">
        <v>1574</v>
      </c>
      <c r="O2003" s="177"/>
      <c r="Q2003" s="167"/>
    </row>
    <row r="2004" spans="1:82">
      <c r="A2004" s="175"/>
      <c r="B2004" s="176"/>
      <c r="C2004" s="228" t="s">
        <v>1501</v>
      </c>
      <c r="D2004" s="229"/>
      <c r="E2004" s="178">
        <v>-3.0209999999999999</v>
      </c>
      <c r="F2004" s="179"/>
      <c r="G2004" s="180"/>
      <c r="H2004" s="181"/>
      <c r="I2004" s="182"/>
      <c r="J2004" s="181"/>
      <c r="K2004" s="182"/>
      <c r="M2004" s="177" t="s">
        <v>1501</v>
      </c>
      <c r="O2004" s="177"/>
      <c r="Q2004" s="167"/>
    </row>
    <row r="2005" spans="1:82">
      <c r="A2005" s="175"/>
      <c r="B2005" s="176"/>
      <c r="C2005" s="228" t="s">
        <v>1575</v>
      </c>
      <c r="D2005" s="229"/>
      <c r="E2005" s="178">
        <v>8.89</v>
      </c>
      <c r="F2005" s="179"/>
      <c r="G2005" s="180"/>
      <c r="H2005" s="181"/>
      <c r="I2005" s="182"/>
      <c r="J2005" s="181"/>
      <c r="K2005" s="182"/>
      <c r="M2005" s="177" t="s">
        <v>1575</v>
      </c>
      <c r="O2005" s="177"/>
      <c r="Q2005" s="167"/>
    </row>
    <row r="2006" spans="1:82">
      <c r="A2006" s="175"/>
      <c r="B2006" s="176"/>
      <c r="C2006" s="228" t="s">
        <v>1576</v>
      </c>
      <c r="D2006" s="229"/>
      <c r="E2006" s="178">
        <v>8.6255000000000006</v>
      </c>
      <c r="F2006" s="179"/>
      <c r="G2006" s="180"/>
      <c r="H2006" s="181"/>
      <c r="I2006" s="182"/>
      <c r="J2006" s="181"/>
      <c r="K2006" s="182"/>
      <c r="M2006" s="177" t="s">
        <v>1576</v>
      </c>
      <c r="O2006" s="177"/>
      <c r="Q2006" s="167"/>
    </row>
    <row r="2007" spans="1:82">
      <c r="A2007" s="175"/>
      <c r="B2007" s="176"/>
      <c r="C2007" s="228" t="s">
        <v>1534</v>
      </c>
      <c r="D2007" s="229"/>
      <c r="E2007" s="178">
        <v>1.28</v>
      </c>
      <c r="F2007" s="179"/>
      <c r="G2007" s="180"/>
      <c r="H2007" s="181"/>
      <c r="I2007" s="182"/>
      <c r="J2007" s="181"/>
      <c r="K2007" s="182"/>
      <c r="M2007" s="177" t="s">
        <v>1534</v>
      </c>
      <c r="O2007" s="177"/>
      <c r="Q2007" s="167"/>
    </row>
    <row r="2008" spans="1:82">
      <c r="A2008" s="175"/>
      <c r="B2008" s="176"/>
      <c r="C2008" s="228" t="s">
        <v>1530</v>
      </c>
      <c r="D2008" s="229"/>
      <c r="E2008" s="178">
        <v>4.74</v>
      </c>
      <c r="F2008" s="179"/>
      <c r="G2008" s="180"/>
      <c r="H2008" s="181"/>
      <c r="I2008" s="182"/>
      <c r="J2008" s="181"/>
      <c r="K2008" s="182"/>
      <c r="M2008" s="177" t="s">
        <v>1530</v>
      </c>
      <c r="O2008" s="177"/>
      <c r="Q2008" s="167"/>
    </row>
    <row r="2009" spans="1:82">
      <c r="A2009" s="175"/>
      <c r="B2009" s="176"/>
      <c r="C2009" s="228" t="s">
        <v>1577</v>
      </c>
      <c r="D2009" s="229"/>
      <c r="E2009" s="178">
        <v>11139.7312</v>
      </c>
      <c r="F2009" s="179"/>
      <c r="G2009" s="180"/>
      <c r="H2009" s="181"/>
      <c r="I2009" s="182"/>
      <c r="J2009" s="181"/>
      <c r="K2009" s="182"/>
      <c r="M2009" s="177" t="s">
        <v>1577</v>
      </c>
      <c r="O2009" s="177"/>
      <c r="Q2009" s="167"/>
    </row>
    <row r="2010" spans="1:82">
      <c r="A2010" s="183"/>
      <c r="B2010" s="184" t="s">
        <v>80</v>
      </c>
      <c r="C2010" s="185" t="str">
        <f>CONCATENATE(B1675," ",C1675)</f>
        <v>784 Malby</v>
      </c>
      <c r="D2010" s="186"/>
      <c r="E2010" s="187"/>
      <c r="F2010" s="188"/>
      <c r="G2010" s="189">
        <f>SUM(G1675:G2009)</f>
        <v>0</v>
      </c>
      <c r="H2010" s="190"/>
      <c r="I2010" s="191">
        <f>SUM(I1675:I2009)</f>
        <v>5.5804768000000013</v>
      </c>
      <c r="J2010" s="190"/>
      <c r="K2010" s="191">
        <f>SUM(K1675:K2009)</f>
        <v>0</v>
      </c>
      <c r="Q2010" s="167">
        <v>4</v>
      </c>
      <c r="BC2010" s="192">
        <f>SUM(BC1675:BC2009)</f>
        <v>0</v>
      </c>
      <c r="BD2010" s="192">
        <f>SUM(BD1675:BD2009)</f>
        <v>0</v>
      </c>
      <c r="BE2010" s="192">
        <f>SUM(BE1675:BE2009)</f>
        <v>0</v>
      </c>
      <c r="BF2010" s="192">
        <f>SUM(BF1675:BF2009)</f>
        <v>0</v>
      </c>
      <c r="BG2010" s="192">
        <f>SUM(BG1675:BG2009)</f>
        <v>0</v>
      </c>
    </row>
    <row r="2011" spans="1:82">
      <c r="A2011" s="159" t="s">
        <v>78</v>
      </c>
      <c r="B2011" s="160" t="s">
        <v>1618</v>
      </c>
      <c r="C2011" s="161" t="s">
        <v>1619</v>
      </c>
      <c r="D2011" s="162"/>
      <c r="E2011" s="163"/>
      <c r="F2011" s="163"/>
      <c r="G2011" s="164"/>
      <c r="H2011" s="165"/>
      <c r="I2011" s="166"/>
      <c r="J2011" s="165"/>
      <c r="K2011" s="166"/>
      <c r="Q2011" s="167">
        <v>1</v>
      </c>
    </row>
    <row r="2012" spans="1:82" ht="22.5">
      <c r="A2012" s="168">
        <v>207</v>
      </c>
      <c r="B2012" s="169" t="s">
        <v>1620</v>
      </c>
      <c r="C2012" s="170" t="s">
        <v>1621</v>
      </c>
      <c r="D2012" s="171" t="s">
        <v>106</v>
      </c>
      <c r="E2012" s="172">
        <v>346.29</v>
      </c>
      <c r="F2012" s="207"/>
      <c r="G2012" s="173">
        <f>E2012*F2012</f>
        <v>0</v>
      </c>
      <c r="H2012" s="174">
        <v>0</v>
      </c>
      <c r="I2012" s="174">
        <f>E2012*H2012</f>
        <v>0</v>
      </c>
      <c r="J2012" s="174">
        <v>0</v>
      </c>
      <c r="K2012" s="174">
        <f>E2012*J2012</f>
        <v>0</v>
      </c>
      <c r="Q2012" s="167">
        <v>2</v>
      </c>
      <c r="AA2012" s="144">
        <v>1</v>
      </c>
      <c r="AB2012" s="144">
        <v>1</v>
      </c>
      <c r="AC2012" s="144">
        <v>1</v>
      </c>
      <c r="BB2012" s="144">
        <v>2</v>
      </c>
      <c r="BC2012" s="144">
        <f>IF(BB2012=1,G2012,0)</f>
        <v>0</v>
      </c>
      <c r="BD2012" s="144">
        <f>IF(BB2012=2,G2012,0)</f>
        <v>0</v>
      </c>
      <c r="BE2012" s="144">
        <f>IF(BB2012=3,G2012,0)</f>
        <v>0</v>
      </c>
      <c r="BF2012" s="144">
        <f>IF(BB2012=4,G2012,0)</f>
        <v>0</v>
      </c>
      <c r="BG2012" s="144">
        <f>IF(BB2012=5,G2012,0)</f>
        <v>0</v>
      </c>
      <c r="CA2012" s="144">
        <v>1</v>
      </c>
      <c r="CB2012" s="144">
        <v>1</v>
      </c>
      <c r="CC2012" s="167"/>
      <c r="CD2012" s="167"/>
    </row>
    <row r="2013" spans="1:82">
      <c r="A2013" s="175"/>
      <c r="B2013" s="176"/>
      <c r="C2013" s="228" t="s">
        <v>1622</v>
      </c>
      <c r="D2013" s="229"/>
      <c r="E2013" s="178">
        <v>346.29</v>
      </c>
      <c r="F2013" s="179"/>
      <c r="G2013" s="180"/>
      <c r="H2013" s="181"/>
      <c r="I2013" s="182"/>
      <c r="J2013" s="181"/>
      <c r="K2013" s="182"/>
      <c r="M2013" s="177" t="s">
        <v>1622</v>
      </c>
      <c r="O2013" s="177"/>
      <c r="Q2013" s="167"/>
    </row>
    <row r="2014" spans="1:82">
      <c r="A2014" s="168">
        <v>208</v>
      </c>
      <c r="B2014" s="169" t="s">
        <v>1623</v>
      </c>
      <c r="C2014" s="170" t="s">
        <v>1624</v>
      </c>
      <c r="D2014" s="171" t="s">
        <v>106</v>
      </c>
      <c r="E2014" s="172">
        <v>346.29</v>
      </c>
      <c r="F2014" s="207"/>
      <c r="G2014" s="173">
        <f>E2014*F2014</f>
        <v>0</v>
      </c>
      <c r="H2014" s="174">
        <v>1.6000000000000001E-3</v>
      </c>
      <c r="I2014" s="174">
        <f>E2014*H2014</f>
        <v>0.55406400000000011</v>
      </c>
      <c r="J2014" s="174">
        <v>0</v>
      </c>
      <c r="K2014" s="174">
        <f>E2014*J2014</f>
        <v>0</v>
      </c>
      <c r="Q2014" s="167">
        <v>2</v>
      </c>
      <c r="AA2014" s="144">
        <v>3</v>
      </c>
      <c r="AB2014" s="144">
        <v>7</v>
      </c>
      <c r="AC2014" s="144">
        <v>55346625</v>
      </c>
      <c r="BB2014" s="144">
        <v>2</v>
      </c>
      <c r="BC2014" s="144">
        <f>IF(BB2014=1,G2014,0)</f>
        <v>0</v>
      </c>
      <c r="BD2014" s="144">
        <f>IF(BB2014=2,G2014,0)</f>
        <v>0</v>
      </c>
      <c r="BE2014" s="144">
        <f>IF(BB2014=3,G2014,0)</f>
        <v>0</v>
      </c>
      <c r="BF2014" s="144">
        <f>IF(BB2014=4,G2014,0)</f>
        <v>0</v>
      </c>
      <c r="BG2014" s="144">
        <f>IF(BB2014=5,G2014,0)</f>
        <v>0</v>
      </c>
      <c r="CA2014" s="144">
        <v>3</v>
      </c>
      <c r="CB2014" s="144">
        <v>7</v>
      </c>
      <c r="CC2014" s="167"/>
      <c r="CD2014" s="167"/>
    </row>
    <row r="2015" spans="1:82">
      <c r="A2015" s="175"/>
      <c r="B2015" s="176"/>
      <c r="C2015" s="228" t="s">
        <v>1622</v>
      </c>
      <c r="D2015" s="229"/>
      <c r="E2015" s="178">
        <v>346.29</v>
      </c>
      <c r="F2015" s="179"/>
      <c r="G2015" s="180"/>
      <c r="H2015" s="181"/>
      <c r="I2015" s="182"/>
      <c r="J2015" s="181"/>
      <c r="K2015" s="182"/>
      <c r="M2015" s="177" t="s">
        <v>1622</v>
      </c>
      <c r="O2015" s="177"/>
      <c r="Q2015" s="167"/>
    </row>
    <row r="2016" spans="1:82">
      <c r="A2016" s="183"/>
      <c r="B2016" s="184" t="s">
        <v>80</v>
      </c>
      <c r="C2016" s="185" t="str">
        <f>CONCATENATE(B2011," ",C2011)</f>
        <v>786 Čalounické úpravy</v>
      </c>
      <c r="D2016" s="186"/>
      <c r="E2016" s="187"/>
      <c r="F2016" s="188"/>
      <c r="G2016" s="189">
        <f>SUM(G2011:G2015)</f>
        <v>0</v>
      </c>
      <c r="H2016" s="190"/>
      <c r="I2016" s="191">
        <f>SUM(I2011:I2015)</f>
        <v>0.55406400000000011</v>
      </c>
      <c r="J2016" s="190"/>
      <c r="K2016" s="191">
        <f>SUM(K2011:K2015)</f>
        <v>0</v>
      </c>
      <c r="Q2016" s="167">
        <v>4</v>
      </c>
      <c r="BC2016" s="192">
        <f>SUM(BC2011:BC2015)</f>
        <v>0</v>
      </c>
      <c r="BD2016" s="192">
        <f>SUM(BD2011:BD2015)</f>
        <v>0</v>
      </c>
      <c r="BE2016" s="192">
        <f>SUM(BE2011:BE2015)</f>
        <v>0</v>
      </c>
      <c r="BF2016" s="192">
        <f>SUM(BF2011:BF2015)</f>
        <v>0</v>
      </c>
      <c r="BG2016" s="192">
        <f>SUM(BG2011:BG2015)</f>
        <v>0</v>
      </c>
    </row>
    <row r="2017" spans="1:82">
      <c r="A2017" s="159" t="s">
        <v>78</v>
      </c>
      <c r="B2017" s="160" t="s">
        <v>1625</v>
      </c>
      <c r="C2017" s="161" t="s">
        <v>1626</v>
      </c>
      <c r="D2017" s="162"/>
      <c r="E2017" s="163"/>
      <c r="F2017" s="163"/>
      <c r="G2017" s="164"/>
      <c r="H2017" s="165"/>
      <c r="I2017" s="166"/>
      <c r="J2017" s="165"/>
      <c r="K2017" s="166"/>
      <c r="Q2017" s="167">
        <v>1</v>
      </c>
    </row>
    <row r="2018" spans="1:82" ht="22.5">
      <c r="A2018" s="168">
        <v>209</v>
      </c>
      <c r="B2018" s="169" t="s">
        <v>1627</v>
      </c>
      <c r="C2018" s="170" t="s">
        <v>1628</v>
      </c>
      <c r="D2018" s="171" t="s">
        <v>106</v>
      </c>
      <c r="E2018" s="172">
        <v>156.6</v>
      </c>
      <c r="F2018" s="207"/>
      <c r="G2018" s="173">
        <f>E2018*F2018</f>
        <v>0</v>
      </c>
      <c r="H2018" s="174">
        <v>0</v>
      </c>
      <c r="I2018" s="174">
        <f>E2018*H2018</f>
        <v>0</v>
      </c>
      <c r="J2018" s="174">
        <v>0</v>
      </c>
      <c r="K2018" s="174">
        <f>E2018*J2018</f>
        <v>0</v>
      </c>
      <c r="Q2018" s="167">
        <v>2</v>
      </c>
      <c r="AA2018" s="144">
        <v>12</v>
      </c>
      <c r="AB2018" s="144">
        <v>0</v>
      </c>
      <c r="AC2018" s="144">
        <v>111</v>
      </c>
      <c r="BB2018" s="144">
        <v>2</v>
      </c>
      <c r="BC2018" s="144">
        <f>IF(BB2018=1,G2018,0)</f>
        <v>0</v>
      </c>
      <c r="BD2018" s="144">
        <f>IF(BB2018=2,G2018,0)</f>
        <v>0</v>
      </c>
      <c r="BE2018" s="144">
        <f>IF(BB2018=3,G2018,0)</f>
        <v>0</v>
      </c>
      <c r="BF2018" s="144">
        <f>IF(BB2018=4,G2018,0)</f>
        <v>0</v>
      </c>
      <c r="BG2018" s="144">
        <f>IF(BB2018=5,G2018,0)</f>
        <v>0</v>
      </c>
      <c r="CA2018" s="144">
        <v>12</v>
      </c>
      <c r="CB2018" s="144">
        <v>0</v>
      </c>
      <c r="CC2018" s="167"/>
      <c r="CD2018" s="167"/>
    </row>
    <row r="2019" spans="1:82">
      <c r="A2019" s="183"/>
      <c r="B2019" s="184" t="s">
        <v>80</v>
      </c>
      <c r="C2019" s="185" t="str">
        <f>CONCATENATE(B2017," ",C2017)</f>
        <v>787 Zasklívání</v>
      </c>
      <c r="D2019" s="186"/>
      <c r="E2019" s="187"/>
      <c r="F2019" s="188"/>
      <c r="G2019" s="189">
        <f>SUM(G2017:G2018)</f>
        <v>0</v>
      </c>
      <c r="H2019" s="190"/>
      <c r="I2019" s="191">
        <f>SUM(I2017:I2018)</f>
        <v>0</v>
      </c>
      <c r="J2019" s="190"/>
      <c r="K2019" s="191">
        <f>SUM(K2017:K2018)</f>
        <v>0</v>
      </c>
      <c r="Q2019" s="167">
        <v>4</v>
      </c>
      <c r="BC2019" s="192">
        <f>SUM(BC2017:BC2018)</f>
        <v>0</v>
      </c>
      <c r="BD2019" s="192">
        <f>SUM(BD2017:BD2018)</f>
        <v>0</v>
      </c>
      <c r="BE2019" s="192">
        <f>SUM(BE2017:BE2018)</f>
        <v>0</v>
      </c>
      <c r="BF2019" s="192">
        <f>SUM(BF2017:BF2018)</f>
        <v>0</v>
      </c>
      <c r="BG2019" s="192">
        <f>SUM(BG2017:BG2018)</f>
        <v>0</v>
      </c>
    </row>
    <row r="2020" spans="1:82">
      <c r="A2020" s="159" t="s">
        <v>78</v>
      </c>
      <c r="B2020" s="160" t="s">
        <v>1629</v>
      </c>
      <c r="C2020" s="161" t="s">
        <v>1630</v>
      </c>
      <c r="D2020" s="162"/>
      <c r="E2020" s="163"/>
      <c r="F2020" s="163"/>
      <c r="G2020" s="164"/>
      <c r="H2020" s="165"/>
      <c r="I2020" s="166"/>
      <c r="J2020" s="165"/>
      <c r="K2020" s="166"/>
      <c r="Q2020" s="167">
        <v>1</v>
      </c>
    </row>
    <row r="2021" spans="1:82">
      <c r="A2021" s="168">
        <v>210</v>
      </c>
      <c r="B2021" s="169" t="s">
        <v>1631</v>
      </c>
      <c r="C2021" s="170" t="s">
        <v>1632</v>
      </c>
      <c r="D2021" s="171" t="s">
        <v>93</v>
      </c>
      <c r="E2021" s="172">
        <v>1</v>
      </c>
      <c r="F2021" s="207"/>
      <c r="G2021" s="173">
        <f>E2021*F2021</f>
        <v>0</v>
      </c>
      <c r="H2021" s="174">
        <v>0</v>
      </c>
      <c r="I2021" s="174">
        <f>E2021*H2021</f>
        <v>0</v>
      </c>
      <c r="J2021" s="174">
        <v>0</v>
      </c>
      <c r="K2021" s="174">
        <f>E2021*J2021</f>
        <v>0</v>
      </c>
      <c r="Q2021" s="167">
        <v>2</v>
      </c>
      <c r="AA2021" s="144">
        <v>12</v>
      </c>
      <c r="AB2021" s="144">
        <v>0</v>
      </c>
      <c r="AC2021" s="144">
        <v>220</v>
      </c>
      <c r="BB2021" s="144">
        <v>4</v>
      </c>
      <c r="BC2021" s="144">
        <f>IF(BB2021=1,G2021,0)</f>
        <v>0</v>
      </c>
      <c r="BD2021" s="144">
        <f>IF(BB2021=2,G2021,0)</f>
        <v>0</v>
      </c>
      <c r="BE2021" s="144">
        <f>IF(BB2021=3,G2021,0)</f>
        <v>0</v>
      </c>
      <c r="BF2021" s="144">
        <f>IF(BB2021=4,G2021,0)</f>
        <v>0</v>
      </c>
      <c r="BG2021" s="144">
        <f>IF(BB2021=5,G2021,0)</f>
        <v>0</v>
      </c>
      <c r="CA2021" s="144">
        <v>12</v>
      </c>
      <c r="CB2021" s="144">
        <v>0</v>
      </c>
      <c r="CC2021" s="167"/>
      <c r="CD2021" s="167"/>
    </row>
    <row r="2022" spans="1:82">
      <c r="A2022" s="183"/>
      <c r="B2022" s="184" t="s">
        <v>80</v>
      </c>
      <c r="C2022" s="185" t="str">
        <f>CONCATENATE(B2020," ",C2020)</f>
        <v>M21 Elektromontáže</v>
      </c>
      <c r="D2022" s="186"/>
      <c r="E2022" s="187"/>
      <c r="F2022" s="188"/>
      <c r="G2022" s="189">
        <f>SUM(G2020:G2021)</f>
        <v>0</v>
      </c>
      <c r="H2022" s="190"/>
      <c r="I2022" s="191">
        <f>SUM(I2020:I2021)</f>
        <v>0</v>
      </c>
      <c r="J2022" s="190"/>
      <c r="K2022" s="191">
        <f>SUM(K2020:K2021)</f>
        <v>0</v>
      </c>
      <c r="Q2022" s="167">
        <v>4</v>
      </c>
      <c r="BC2022" s="192">
        <f>SUM(BC2020:BC2021)</f>
        <v>0</v>
      </c>
      <c r="BD2022" s="192">
        <f>SUM(BD2020:BD2021)</f>
        <v>0</v>
      </c>
      <c r="BE2022" s="192">
        <f>SUM(BE2020:BE2021)</f>
        <v>0</v>
      </c>
      <c r="BF2022" s="192">
        <f>SUM(BF2020:BF2021)</f>
        <v>0</v>
      </c>
      <c r="BG2022" s="192">
        <f>SUM(BG2020:BG2021)</f>
        <v>0</v>
      </c>
    </row>
    <row r="2023" spans="1:82">
      <c r="A2023" s="159" t="s">
        <v>78</v>
      </c>
      <c r="B2023" s="160" t="s">
        <v>1633</v>
      </c>
      <c r="C2023" s="161" t="s">
        <v>1634</v>
      </c>
      <c r="D2023" s="162"/>
      <c r="E2023" s="163"/>
      <c r="F2023" s="163"/>
      <c r="G2023" s="164"/>
      <c r="H2023" s="165"/>
      <c r="I2023" s="166"/>
      <c r="J2023" s="165"/>
      <c r="K2023" s="166"/>
      <c r="Q2023" s="167">
        <v>1</v>
      </c>
    </row>
    <row r="2024" spans="1:82" ht="22.5">
      <c r="A2024" s="168">
        <v>211</v>
      </c>
      <c r="B2024" s="169" t="s">
        <v>1635</v>
      </c>
      <c r="C2024" s="170" t="s">
        <v>1636</v>
      </c>
      <c r="D2024" s="171" t="s">
        <v>93</v>
      </c>
      <c r="E2024" s="172">
        <v>1</v>
      </c>
      <c r="F2024" s="207"/>
      <c r="G2024" s="173">
        <f>E2024*F2024</f>
        <v>0</v>
      </c>
      <c r="H2024" s="174">
        <v>0</v>
      </c>
      <c r="I2024" s="174">
        <f>E2024*H2024</f>
        <v>0</v>
      </c>
      <c r="J2024" s="174">
        <v>0</v>
      </c>
      <c r="K2024" s="174">
        <f>E2024*J2024</f>
        <v>0</v>
      </c>
      <c r="Q2024" s="167">
        <v>2</v>
      </c>
      <c r="AA2024" s="144">
        <v>12</v>
      </c>
      <c r="AB2024" s="144">
        <v>0</v>
      </c>
      <c r="AC2024" s="144">
        <v>219</v>
      </c>
      <c r="BB2024" s="144">
        <v>4</v>
      </c>
      <c r="BC2024" s="144">
        <f>IF(BB2024=1,G2024,0)</f>
        <v>0</v>
      </c>
      <c r="BD2024" s="144">
        <f>IF(BB2024=2,G2024,0)</f>
        <v>0</v>
      </c>
      <c r="BE2024" s="144">
        <f>IF(BB2024=3,G2024,0)</f>
        <v>0</v>
      </c>
      <c r="BF2024" s="144">
        <f>IF(BB2024=4,G2024,0)</f>
        <v>0</v>
      </c>
      <c r="BG2024" s="144">
        <f>IF(BB2024=5,G2024,0)</f>
        <v>0</v>
      </c>
      <c r="CA2024" s="144">
        <v>12</v>
      </c>
      <c r="CB2024" s="144">
        <v>0</v>
      </c>
      <c r="CC2024" s="167"/>
      <c r="CD2024" s="167"/>
    </row>
    <row r="2025" spans="1:82">
      <c r="A2025" s="183"/>
      <c r="B2025" s="184" t="s">
        <v>80</v>
      </c>
      <c r="C2025" s="185" t="str">
        <f>CONCATENATE(B2023," ",C2023)</f>
        <v>M24 Montáže vzduchotechnických zařízení</v>
      </c>
      <c r="D2025" s="186"/>
      <c r="E2025" s="187"/>
      <c r="F2025" s="188"/>
      <c r="G2025" s="189">
        <f>SUM(G2023:G2024)</f>
        <v>0</v>
      </c>
      <c r="H2025" s="190"/>
      <c r="I2025" s="191">
        <f>SUM(I2023:I2024)</f>
        <v>0</v>
      </c>
      <c r="J2025" s="190"/>
      <c r="K2025" s="191">
        <f>SUM(K2023:K2024)</f>
        <v>0</v>
      </c>
      <c r="Q2025" s="167">
        <v>4</v>
      </c>
      <c r="BC2025" s="192">
        <f>SUM(BC2023:BC2024)</f>
        <v>0</v>
      </c>
      <c r="BD2025" s="192">
        <f>SUM(BD2023:BD2024)</f>
        <v>0</v>
      </c>
      <c r="BE2025" s="192">
        <f>SUM(BE2023:BE2024)</f>
        <v>0</v>
      </c>
      <c r="BF2025" s="192">
        <f>SUM(BF2023:BF2024)</f>
        <v>0</v>
      </c>
      <c r="BG2025" s="192">
        <f>SUM(BG2023:BG2024)</f>
        <v>0</v>
      </c>
    </row>
    <row r="2026" spans="1:82">
      <c r="A2026" s="159" t="s">
        <v>78</v>
      </c>
      <c r="B2026" s="160" t="s">
        <v>1637</v>
      </c>
      <c r="C2026" s="161" t="s">
        <v>1638</v>
      </c>
      <c r="D2026" s="162"/>
      <c r="E2026" s="163"/>
      <c r="F2026" s="163"/>
      <c r="G2026" s="164"/>
      <c r="H2026" s="165"/>
      <c r="I2026" s="166"/>
      <c r="J2026" s="165"/>
      <c r="K2026" s="166"/>
      <c r="Q2026" s="167">
        <v>1</v>
      </c>
    </row>
    <row r="2027" spans="1:82">
      <c r="A2027" s="168">
        <v>212</v>
      </c>
      <c r="B2027" s="169" t="s">
        <v>1639</v>
      </c>
      <c r="C2027" s="170" t="s">
        <v>1640</v>
      </c>
      <c r="D2027" s="171" t="s">
        <v>102</v>
      </c>
      <c r="E2027" s="172">
        <v>130.22</v>
      </c>
      <c r="F2027" s="207"/>
      <c r="G2027" s="173">
        <f>E2027*F2027</f>
        <v>0</v>
      </c>
      <c r="H2027" s="174">
        <v>0</v>
      </c>
      <c r="I2027" s="174">
        <f>E2027*H2027</f>
        <v>0</v>
      </c>
      <c r="J2027" s="174">
        <v>0</v>
      </c>
      <c r="K2027" s="174">
        <f>E2027*J2027</f>
        <v>0</v>
      </c>
      <c r="Q2027" s="167">
        <v>2</v>
      </c>
      <c r="AA2027" s="144">
        <v>12</v>
      </c>
      <c r="AB2027" s="144">
        <v>0</v>
      </c>
      <c r="AC2027" s="144">
        <v>216</v>
      </c>
      <c r="BB2027" s="144">
        <v>1</v>
      </c>
      <c r="BC2027" s="144">
        <f>IF(BB2027=1,G2027,0)</f>
        <v>0</v>
      </c>
      <c r="BD2027" s="144">
        <f>IF(BB2027=2,G2027,0)</f>
        <v>0</v>
      </c>
      <c r="BE2027" s="144">
        <f>IF(BB2027=3,G2027,0)</f>
        <v>0</v>
      </c>
      <c r="BF2027" s="144">
        <f>IF(BB2027=4,G2027,0)</f>
        <v>0</v>
      </c>
      <c r="BG2027" s="144">
        <f>IF(BB2027=5,G2027,0)</f>
        <v>0</v>
      </c>
      <c r="CA2027" s="144">
        <v>12</v>
      </c>
      <c r="CB2027" s="144">
        <v>0</v>
      </c>
      <c r="CC2027" s="167"/>
      <c r="CD2027" s="167"/>
    </row>
    <row r="2028" spans="1:82">
      <c r="A2028" s="175"/>
      <c r="B2028" s="176"/>
      <c r="C2028" s="228" t="s">
        <v>1641</v>
      </c>
      <c r="D2028" s="229"/>
      <c r="E2028" s="178">
        <v>130.22</v>
      </c>
      <c r="F2028" s="179"/>
      <c r="G2028" s="180"/>
      <c r="H2028" s="181"/>
      <c r="I2028" s="182"/>
      <c r="J2028" s="181"/>
      <c r="K2028" s="182"/>
      <c r="M2028" s="177" t="s">
        <v>1641</v>
      </c>
      <c r="O2028" s="177"/>
      <c r="Q2028" s="167"/>
    </row>
    <row r="2029" spans="1:82">
      <c r="A2029" s="168">
        <v>213</v>
      </c>
      <c r="B2029" s="169" t="s">
        <v>1642</v>
      </c>
      <c r="C2029" s="170" t="s">
        <v>1643</v>
      </c>
      <c r="D2029" s="171" t="s">
        <v>102</v>
      </c>
      <c r="E2029" s="172">
        <v>2083.52</v>
      </c>
      <c r="F2029" s="207"/>
      <c r="G2029" s="173">
        <f>E2029*F2029</f>
        <v>0</v>
      </c>
      <c r="H2029" s="174">
        <v>0</v>
      </c>
      <c r="I2029" s="174">
        <f>E2029*H2029</f>
        <v>0</v>
      </c>
      <c r="J2029" s="174">
        <v>0</v>
      </c>
      <c r="K2029" s="174">
        <f>E2029*J2029</f>
        <v>0</v>
      </c>
      <c r="Q2029" s="167">
        <v>2</v>
      </c>
      <c r="AA2029" s="144">
        <v>12</v>
      </c>
      <c r="AB2029" s="144">
        <v>0</v>
      </c>
      <c r="AC2029" s="144">
        <v>217</v>
      </c>
      <c r="BB2029" s="144">
        <v>1</v>
      </c>
      <c r="BC2029" s="144">
        <f>IF(BB2029=1,G2029,0)</f>
        <v>0</v>
      </c>
      <c r="BD2029" s="144">
        <f>IF(BB2029=2,G2029,0)</f>
        <v>0</v>
      </c>
      <c r="BE2029" s="144">
        <f>IF(BB2029=3,G2029,0)</f>
        <v>0</v>
      </c>
      <c r="BF2029" s="144">
        <f>IF(BB2029=4,G2029,0)</f>
        <v>0</v>
      </c>
      <c r="BG2029" s="144">
        <f>IF(BB2029=5,G2029,0)</f>
        <v>0</v>
      </c>
      <c r="CA2029" s="144">
        <v>12</v>
      </c>
      <c r="CB2029" s="144">
        <v>0</v>
      </c>
      <c r="CC2029" s="167"/>
      <c r="CD2029" s="167"/>
    </row>
    <row r="2030" spans="1:82">
      <c r="A2030" s="175"/>
      <c r="B2030" s="176"/>
      <c r="C2030" s="228" t="s">
        <v>1644</v>
      </c>
      <c r="D2030" s="229"/>
      <c r="E2030" s="178">
        <v>2083.52</v>
      </c>
      <c r="F2030" s="179"/>
      <c r="G2030" s="180"/>
      <c r="H2030" s="181"/>
      <c r="I2030" s="182"/>
      <c r="J2030" s="181"/>
      <c r="K2030" s="182"/>
      <c r="M2030" s="177" t="s">
        <v>1644</v>
      </c>
      <c r="O2030" s="177"/>
      <c r="Q2030" s="167"/>
    </row>
    <row r="2031" spans="1:82">
      <c r="A2031" s="168">
        <v>214</v>
      </c>
      <c r="B2031" s="169" t="s">
        <v>1645</v>
      </c>
      <c r="C2031" s="170" t="s">
        <v>1646</v>
      </c>
      <c r="D2031" s="171" t="s">
        <v>102</v>
      </c>
      <c r="E2031" s="172">
        <v>1.7050000000000001</v>
      </c>
      <c r="F2031" s="207"/>
      <c r="G2031" s="173">
        <f>E2031*F2031</f>
        <v>0</v>
      </c>
      <c r="H2031" s="174">
        <v>0</v>
      </c>
      <c r="I2031" s="174">
        <f>E2031*H2031</f>
        <v>0</v>
      </c>
      <c r="J2031" s="174">
        <v>0</v>
      </c>
      <c r="K2031" s="174">
        <f>E2031*J2031</f>
        <v>0</v>
      </c>
      <c r="Q2031" s="167">
        <v>2</v>
      </c>
      <c r="AA2031" s="144">
        <v>12</v>
      </c>
      <c r="AB2031" s="144">
        <v>0</v>
      </c>
      <c r="AC2031" s="144">
        <v>196</v>
      </c>
      <c r="BB2031" s="144">
        <v>1</v>
      </c>
      <c r="BC2031" s="144">
        <f>IF(BB2031=1,G2031,0)</f>
        <v>0</v>
      </c>
      <c r="BD2031" s="144">
        <f>IF(BB2031=2,G2031,0)</f>
        <v>0</v>
      </c>
      <c r="BE2031" s="144">
        <f>IF(BB2031=3,G2031,0)</f>
        <v>0</v>
      </c>
      <c r="BF2031" s="144">
        <f>IF(BB2031=4,G2031,0)</f>
        <v>0</v>
      </c>
      <c r="BG2031" s="144">
        <f>IF(BB2031=5,G2031,0)</f>
        <v>0</v>
      </c>
      <c r="CA2031" s="144">
        <v>12</v>
      </c>
      <c r="CB2031" s="144">
        <v>0</v>
      </c>
      <c r="CC2031" s="167"/>
      <c r="CD2031" s="167"/>
    </row>
    <row r="2032" spans="1:82">
      <c r="A2032" s="175"/>
      <c r="B2032" s="176"/>
      <c r="C2032" s="228" t="s">
        <v>1647</v>
      </c>
      <c r="D2032" s="229"/>
      <c r="E2032" s="178">
        <v>1.7050000000000001</v>
      </c>
      <c r="F2032" s="179"/>
      <c r="G2032" s="180"/>
      <c r="H2032" s="181"/>
      <c r="I2032" s="182"/>
      <c r="J2032" s="181"/>
      <c r="K2032" s="182"/>
      <c r="M2032" s="177" t="s">
        <v>1647</v>
      </c>
      <c r="O2032" s="177"/>
      <c r="Q2032" s="167"/>
    </row>
    <row r="2033" spans="1:82">
      <c r="A2033" s="168">
        <v>215</v>
      </c>
      <c r="B2033" s="169" t="s">
        <v>1648</v>
      </c>
      <c r="C2033" s="170" t="s">
        <v>1649</v>
      </c>
      <c r="D2033" s="171" t="s">
        <v>102</v>
      </c>
      <c r="E2033" s="172">
        <v>0.58009999999999995</v>
      </c>
      <c r="F2033" s="207"/>
      <c r="G2033" s="173">
        <f>E2033*F2033</f>
        <v>0</v>
      </c>
      <c r="H2033" s="174">
        <v>0</v>
      </c>
      <c r="I2033" s="174">
        <f>E2033*H2033</f>
        <v>0</v>
      </c>
      <c r="J2033" s="174">
        <v>0</v>
      </c>
      <c r="K2033" s="174">
        <f>E2033*J2033</f>
        <v>0</v>
      </c>
      <c r="Q2033" s="167">
        <v>2</v>
      </c>
      <c r="AA2033" s="144">
        <v>12</v>
      </c>
      <c r="AB2033" s="144">
        <v>0</v>
      </c>
      <c r="AC2033" s="144">
        <v>198</v>
      </c>
      <c r="BB2033" s="144">
        <v>1</v>
      </c>
      <c r="BC2033" s="144">
        <f>IF(BB2033=1,G2033,0)</f>
        <v>0</v>
      </c>
      <c r="BD2033" s="144">
        <f>IF(BB2033=2,G2033,0)</f>
        <v>0</v>
      </c>
      <c r="BE2033" s="144">
        <f>IF(BB2033=3,G2033,0)</f>
        <v>0</v>
      </c>
      <c r="BF2033" s="144">
        <f>IF(BB2033=4,G2033,0)</f>
        <v>0</v>
      </c>
      <c r="BG2033" s="144">
        <f>IF(BB2033=5,G2033,0)</f>
        <v>0</v>
      </c>
      <c r="CA2033" s="144">
        <v>12</v>
      </c>
      <c r="CB2033" s="144">
        <v>0</v>
      </c>
      <c r="CC2033" s="167"/>
      <c r="CD2033" s="167"/>
    </row>
    <row r="2034" spans="1:82">
      <c r="A2034" s="175"/>
      <c r="B2034" s="176"/>
      <c r="C2034" s="228" t="s">
        <v>1650</v>
      </c>
      <c r="D2034" s="229"/>
      <c r="E2034" s="178">
        <v>0.29809999999999998</v>
      </c>
      <c r="F2034" s="179"/>
      <c r="G2034" s="180"/>
      <c r="H2034" s="181"/>
      <c r="I2034" s="182"/>
      <c r="J2034" s="181"/>
      <c r="K2034" s="182"/>
      <c r="M2034" s="177" t="s">
        <v>1650</v>
      </c>
      <c r="O2034" s="177"/>
      <c r="Q2034" s="167"/>
    </row>
    <row r="2035" spans="1:82">
      <c r="A2035" s="175"/>
      <c r="B2035" s="176"/>
      <c r="C2035" s="228" t="s">
        <v>1651</v>
      </c>
      <c r="D2035" s="229"/>
      <c r="E2035" s="178">
        <v>0.28189999999999998</v>
      </c>
      <c r="F2035" s="179"/>
      <c r="G2035" s="180"/>
      <c r="H2035" s="181"/>
      <c r="I2035" s="182"/>
      <c r="J2035" s="181"/>
      <c r="K2035" s="182"/>
      <c r="M2035" s="177" t="s">
        <v>1651</v>
      </c>
      <c r="O2035" s="177"/>
      <c r="Q2035" s="167"/>
    </row>
    <row r="2036" spans="1:82">
      <c r="A2036" s="168">
        <v>216</v>
      </c>
      <c r="B2036" s="169" t="s">
        <v>1652</v>
      </c>
      <c r="C2036" s="170" t="s">
        <v>1653</v>
      </c>
      <c r="D2036" s="171" t="s">
        <v>102</v>
      </c>
      <c r="E2036" s="172">
        <v>0.107</v>
      </c>
      <c r="F2036" s="207"/>
      <c r="G2036" s="173">
        <f>E2036*F2036</f>
        <v>0</v>
      </c>
      <c r="H2036" s="174">
        <v>0</v>
      </c>
      <c r="I2036" s="174">
        <f>E2036*H2036</f>
        <v>0</v>
      </c>
      <c r="J2036" s="174">
        <v>0</v>
      </c>
      <c r="K2036" s="174">
        <f>E2036*J2036</f>
        <v>0</v>
      </c>
      <c r="Q2036" s="167">
        <v>2</v>
      </c>
      <c r="AA2036" s="144">
        <v>12</v>
      </c>
      <c r="AB2036" s="144">
        <v>0</v>
      </c>
      <c r="AC2036" s="144">
        <v>197</v>
      </c>
      <c r="BB2036" s="144">
        <v>1</v>
      </c>
      <c r="BC2036" s="144">
        <f>IF(BB2036=1,G2036,0)</f>
        <v>0</v>
      </c>
      <c r="BD2036" s="144">
        <f>IF(BB2036=2,G2036,0)</f>
        <v>0</v>
      </c>
      <c r="BE2036" s="144">
        <f>IF(BB2036=3,G2036,0)</f>
        <v>0</v>
      </c>
      <c r="BF2036" s="144">
        <f>IF(BB2036=4,G2036,0)</f>
        <v>0</v>
      </c>
      <c r="BG2036" s="144">
        <f>IF(BB2036=5,G2036,0)</f>
        <v>0</v>
      </c>
      <c r="CA2036" s="144">
        <v>12</v>
      </c>
      <c r="CB2036" s="144">
        <v>0</v>
      </c>
      <c r="CC2036" s="167"/>
      <c r="CD2036" s="167"/>
    </row>
    <row r="2037" spans="1:82">
      <c r="A2037" s="175"/>
      <c r="B2037" s="176"/>
      <c r="C2037" s="228" t="s">
        <v>1654</v>
      </c>
      <c r="D2037" s="229"/>
      <c r="E2037" s="178">
        <v>0.107</v>
      </c>
      <c r="F2037" s="179"/>
      <c r="G2037" s="180"/>
      <c r="H2037" s="181"/>
      <c r="I2037" s="182"/>
      <c r="J2037" s="181"/>
      <c r="K2037" s="182"/>
      <c r="M2037" s="177" t="s">
        <v>1654</v>
      </c>
      <c r="O2037" s="177"/>
      <c r="Q2037" s="167"/>
    </row>
    <row r="2038" spans="1:82">
      <c r="A2038" s="168">
        <v>217</v>
      </c>
      <c r="B2038" s="169" t="s">
        <v>1655</v>
      </c>
      <c r="C2038" s="170" t="s">
        <v>1656</v>
      </c>
      <c r="D2038" s="171" t="s">
        <v>102</v>
      </c>
      <c r="E2038" s="172">
        <v>46.823300000000003</v>
      </c>
      <c r="F2038" s="207"/>
      <c r="G2038" s="173">
        <f>E2038*F2038</f>
        <v>0</v>
      </c>
      <c r="H2038" s="174">
        <v>0</v>
      </c>
      <c r="I2038" s="174">
        <f>E2038*H2038</f>
        <v>0</v>
      </c>
      <c r="J2038" s="174">
        <v>0</v>
      </c>
      <c r="K2038" s="174">
        <f>E2038*J2038</f>
        <v>0</v>
      </c>
      <c r="Q2038" s="167">
        <v>2</v>
      </c>
      <c r="AA2038" s="144">
        <v>12</v>
      </c>
      <c r="AB2038" s="144">
        <v>0</v>
      </c>
      <c r="AC2038" s="144">
        <v>189</v>
      </c>
      <c r="BB2038" s="144">
        <v>1</v>
      </c>
      <c r="BC2038" s="144">
        <f>IF(BB2038=1,G2038,0)</f>
        <v>0</v>
      </c>
      <c r="BD2038" s="144">
        <f>IF(BB2038=2,G2038,0)</f>
        <v>0</v>
      </c>
      <c r="BE2038" s="144">
        <f>IF(BB2038=3,G2038,0)</f>
        <v>0</v>
      </c>
      <c r="BF2038" s="144">
        <f>IF(BB2038=4,G2038,0)</f>
        <v>0</v>
      </c>
      <c r="BG2038" s="144">
        <f>IF(BB2038=5,G2038,0)</f>
        <v>0</v>
      </c>
      <c r="CA2038" s="144">
        <v>12</v>
      </c>
      <c r="CB2038" s="144">
        <v>0</v>
      </c>
      <c r="CC2038" s="167"/>
      <c r="CD2038" s="167"/>
    </row>
    <row r="2039" spans="1:82">
      <c r="A2039" s="175"/>
      <c r="B2039" s="176"/>
      <c r="C2039" s="228" t="s">
        <v>1657</v>
      </c>
      <c r="D2039" s="229"/>
      <c r="E2039" s="178">
        <v>46.823300000000003</v>
      </c>
      <c r="F2039" s="179"/>
      <c r="G2039" s="180"/>
      <c r="H2039" s="181"/>
      <c r="I2039" s="182"/>
      <c r="J2039" s="181"/>
      <c r="K2039" s="182"/>
      <c r="M2039" s="177" t="s">
        <v>1657</v>
      </c>
      <c r="O2039" s="177"/>
      <c r="Q2039" s="167"/>
    </row>
    <row r="2040" spans="1:82">
      <c r="A2040" s="168">
        <v>218</v>
      </c>
      <c r="B2040" s="169" t="s">
        <v>1658</v>
      </c>
      <c r="C2040" s="170" t="s">
        <v>1659</v>
      </c>
      <c r="D2040" s="171" t="s">
        <v>102</v>
      </c>
      <c r="E2040" s="172">
        <v>1.6567000000000001</v>
      </c>
      <c r="F2040" s="207"/>
      <c r="G2040" s="173">
        <f>E2040*F2040</f>
        <v>0</v>
      </c>
      <c r="H2040" s="174">
        <v>0</v>
      </c>
      <c r="I2040" s="174">
        <f>E2040*H2040</f>
        <v>0</v>
      </c>
      <c r="J2040" s="174">
        <v>0</v>
      </c>
      <c r="K2040" s="174">
        <f>E2040*J2040</f>
        <v>0</v>
      </c>
      <c r="Q2040" s="167">
        <v>2</v>
      </c>
      <c r="AA2040" s="144">
        <v>12</v>
      </c>
      <c r="AB2040" s="144">
        <v>0</v>
      </c>
      <c r="AC2040" s="144">
        <v>190</v>
      </c>
      <c r="BB2040" s="144">
        <v>1</v>
      </c>
      <c r="BC2040" s="144">
        <f>IF(BB2040=1,G2040,0)</f>
        <v>0</v>
      </c>
      <c r="BD2040" s="144">
        <f>IF(BB2040=2,G2040,0)</f>
        <v>0</v>
      </c>
      <c r="BE2040" s="144">
        <f>IF(BB2040=3,G2040,0)</f>
        <v>0</v>
      </c>
      <c r="BF2040" s="144">
        <f>IF(BB2040=4,G2040,0)</f>
        <v>0</v>
      </c>
      <c r="BG2040" s="144">
        <f>IF(BB2040=5,G2040,0)</f>
        <v>0</v>
      </c>
      <c r="CA2040" s="144">
        <v>12</v>
      </c>
      <c r="CB2040" s="144">
        <v>0</v>
      </c>
      <c r="CC2040" s="167"/>
      <c r="CD2040" s="167"/>
    </row>
    <row r="2041" spans="1:82">
      <c r="A2041" s="175"/>
      <c r="B2041" s="176"/>
      <c r="C2041" s="228" t="s">
        <v>1660</v>
      </c>
      <c r="D2041" s="229"/>
      <c r="E2041" s="178">
        <v>1.6567000000000001</v>
      </c>
      <c r="F2041" s="179"/>
      <c r="G2041" s="180"/>
      <c r="H2041" s="181"/>
      <c r="I2041" s="182"/>
      <c r="J2041" s="181"/>
      <c r="K2041" s="182"/>
      <c r="M2041" s="177" t="s">
        <v>1660</v>
      </c>
      <c r="O2041" s="177"/>
      <c r="Q2041" s="167"/>
    </row>
    <row r="2042" spans="1:82">
      <c r="A2042" s="168">
        <v>219</v>
      </c>
      <c r="B2042" s="169" t="s">
        <v>1661</v>
      </c>
      <c r="C2042" s="170" t="s">
        <v>1662</v>
      </c>
      <c r="D2042" s="171" t="s">
        <v>102</v>
      </c>
      <c r="E2042" s="172">
        <v>600.17939999999999</v>
      </c>
      <c r="F2042" s="207"/>
      <c r="G2042" s="173">
        <f>E2042*F2042</f>
        <v>0</v>
      </c>
      <c r="H2042" s="174">
        <v>0</v>
      </c>
      <c r="I2042" s="174">
        <f>E2042*H2042</f>
        <v>0</v>
      </c>
      <c r="J2042" s="174">
        <v>0</v>
      </c>
      <c r="K2042" s="174">
        <f>E2042*J2042</f>
        <v>0</v>
      </c>
      <c r="Q2042" s="167">
        <v>2</v>
      </c>
      <c r="AA2042" s="144">
        <v>12</v>
      </c>
      <c r="AB2042" s="144">
        <v>0</v>
      </c>
      <c r="AC2042" s="144">
        <v>191</v>
      </c>
      <c r="BB2042" s="144">
        <v>1</v>
      </c>
      <c r="BC2042" s="144">
        <f>IF(BB2042=1,G2042,0)</f>
        <v>0</v>
      </c>
      <c r="BD2042" s="144">
        <f>IF(BB2042=2,G2042,0)</f>
        <v>0</v>
      </c>
      <c r="BE2042" s="144">
        <f>IF(BB2042=3,G2042,0)</f>
        <v>0</v>
      </c>
      <c r="BF2042" s="144">
        <f>IF(BB2042=4,G2042,0)</f>
        <v>0</v>
      </c>
      <c r="BG2042" s="144">
        <f>IF(BB2042=5,G2042,0)</f>
        <v>0</v>
      </c>
      <c r="CA2042" s="144">
        <v>12</v>
      </c>
      <c r="CB2042" s="144">
        <v>0</v>
      </c>
      <c r="CC2042" s="167"/>
      <c r="CD2042" s="167"/>
    </row>
    <row r="2043" spans="1:82">
      <c r="A2043" s="175"/>
      <c r="B2043" s="176"/>
      <c r="C2043" s="228" t="s">
        <v>1663</v>
      </c>
      <c r="D2043" s="229"/>
      <c r="E2043" s="178">
        <v>651.10640000000001</v>
      </c>
      <c r="F2043" s="179"/>
      <c r="G2043" s="180"/>
      <c r="H2043" s="181"/>
      <c r="I2043" s="182"/>
      <c r="J2043" s="181"/>
      <c r="K2043" s="182"/>
      <c r="M2043" s="203">
        <v>6511064</v>
      </c>
      <c r="O2043" s="177"/>
      <c r="Q2043" s="167"/>
    </row>
    <row r="2044" spans="1:82">
      <c r="A2044" s="175"/>
      <c r="B2044" s="176"/>
      <c r="C2044" s="228" t="s">
        <v>1664</v>
      </c>
      <c r="D2044" s="229"/>
      <c r="E2044" s="178">
        <v>-0.58009999999999995</v>
      </c>
      <c r="F2044" s="179"/>
      <c r="G2044" s="180"/>
      <c r="H2044" s="181"/>
      <c r="I2044" s="182"/>
      <c r="J2044" s="181"/>
      <c r="K2044" s="182"/>
      <c r="M2044" s="177" t="s">
        <v>1664</v>
      </c>
      <c r="O2044" s="177"/>
      <c r="Q2044" s="167"/>
    </row>
    <row r="2045" spans="1:82">
      <c r="A2045" s="175"/>
      <c r="B2045" s="176"/>
      <c r="C2045" s="228" t="s">
        <v>1665</v>
      </c>
      <c r="D2045" s="229"/>
      <c r="E2045" s="178">
        <v>-0.107</v>
      </c>
      <c r="F2045" s="179"/>
      <c r="G2045" s="180"/>
      <c r="H2045" s="181"/>
      <c r="I2045" s="182"/>
      <c r="J2045" s="181"/>
      <c r="K2045" s="182"/>
      <c r="M2045" s="177" t="s">
        <v>1665</v>
      </c>
      <c r="O2045" s="177"/>
      <c r="Q2045" s="167"/>
    </row>
    <row r="2046" spans="1:82">
      <c r="A2046" s="175"/>
      <c r="B2046" s="176"/>
      <c r="C2046" s="228" t="s">
        <v>1666</v>
      </c>
      <c r="D2046" s="229"/>
      <c r="E2046" s="178">
        <v>-46.823300000000003</v>
      </c>
      <c r="F2046" s="179"/>
      <c r="G2046" s="180"/>
      <c r="H2046" s="181"/>
      <c r="I2046" s="182"/>
      <c r="J2046" s="181"/>
      <c r="K2046" s="182"/>
      <c r="M2046" s="177" t="s">
        <v>1666</v>
      </c>
      <c r="O2046" s="177"/>
      <c r="Q2046" s="167"/>
    </row>
    <row r="2047" spans="1:82">
      <c r="A2047" s="175"/>
      <c r="B2047" s="176"/>
      <c r="C2047" s="228" t="s">
        <v>1667</v>
      </c>
      <c r="D2047" s="229"/>
      <c r="E2047" s="178">
        <v>-1.6567000000000001</v>
      </c>
      <c r="F2047" s="179"/>
      <c r="G2047" s="180"/>
      <c r="H2047" s="181"/>
      <c r="I2047" s="182"/>
      <c r="J2047" s="181"/>
      <c r="K2047" s="182"/>
      <c r="M2047" s="177" t="s">
        <v>1667</v>
      </c>
      <c r="O2047" s="177"/>
      <c r="Q2047" s="167"/>
    </row>
    <row r="2048" spans="1:82">
      <c r="A2048" s="175"/>
      <c r="B2048" s="176"/>
      <c r="C2048" s="228" t="s">
        <v>1668</v>
      </c>
      <c r="D2048" s="229"/>
      <c r="E2048" s="178">
        <v>-1.76</v>
      </c>
      <c r="F2048" s="179"/>
      <c r="G2048" s="180"/>
      <c r="H2048" s="181"/>
      <c r="I2048" s="182"/>
      <c r="J2048" s="181"/>
      <c r="K2048" s="182"/>
      <c r="M2048" s="177" t="s">
        <v>1668</v>
      </c>
      <c r="O2048" s="177"/>
      <c r="Q2048" s="167"/>
    </row>
    <row r="2049" spans="1:82">
      <c r="A2049" s="168">
        <v>220</v>
      </c>
      <c r="B2049" s="169" t="s">
        <v>1669</v>
      </c>
      <c r="C2049" s="170" t="s">
        <v>1670</v>
      </c>
      <c r="D2049" s="171" t="s">
        <v>102</v>
      </c>
      <c r="E2049" s="172">
        <v>651.10636369999997</v>
      </c>
      <c r="F2049" s="207"/>
      <c r="G2049" s="173">
        <f>E2049*F2049</f>
        <v>0</v>
      </c>
      <c r="H2049" s="174">
        <v>0</v>
      </c>
      <c r="I2049" s="174">
        <f>E2049*H2049</f>
        <v>0</v>
      </c>
      <c r="J2049" s="174">
        <v>0</v>
      </c>
      <c r="K2049" s="174">
        <f>E2049*J2049</f>
        <v>0</v>
      </c>
      <c r="Q2049" s="167">
        <v>2</v>
      </c>
      <c r="AA2049" s="144">
        <v>8</v>
      </c>
      <c r="AB2049" s="144">
        <v>0</v>
      </c>
      <c r="AC2049" s="144">
        <v>3</v>
      </c>
      <c r="BB2049" s="144">
        <v>1</v>
      </c>
      <c r="BC2049" s="144">
        <f>IF(BB2049=1,G2049,0)</f>
        <v>0</v>
      </c>
      <c r="BD2049" s="144">
        <f>IF(BB2049=2,G2049,0)</f>
        <v>0</v>
      </c>
      <c r="BE2049" s="144">
        <f>IF(BB2049=3,G2049,0)</f>
        <v>0</v>
      </c>
      <c r="BF2049" s="144">
        <f>IF(BB2049=4,G2049,0)</f>
        <v>0</v>
      </c>
      <c r="BG2049" s="144">
        <f>IF(BB2049=5,G2049,0)</f>
        <v>0</v>
      </c>
      <c r="CA2049" s="144">
        <v>8</v>
      </c>
      <c r="CB2049" s="144">
        <v>0</v>
      </c>
      <c r="CC2049" s="167"/>
      <c r="CD2049" s="167"/>
    </row>
    <row r="2050" spans="1:82">
      <c r="A2050" s="168">
        <v>221</v>
      </c>
      <c r="B2050" s="169" t="s">
        <v>1671</v>
      </c>
      <c r="C2050" s="170" t="s">
        <v>1672</v>
      </c>
      <c r="D2050" s="171" t="s">
        <v>102</v>
      </c>
      <c r="E2050" s="172">
        <v>18882.084547300001</v>
      </c>
      <c r="F2050" s="207"/>
      <c r="G2050" s="173">
        <f>E2050*F2050</f>
        <v>0</v>
      </c>
      <c r="H2050" s="174">
        <v>0</v>
      </c>
      <c r="I2050" s="174">
        <f>E2050*H2050</f>
        <v>0</v>
      </c>
      <c r="J2050" s="174">
        <v>0</v>
      </c>
      <c r="K2050" s="174">
        <f>E2050*J2050</f>
        <v>0</v>
      </c>
      <c r="Q2050" s="167">
        <v>2</v>
      </c>
      <c r="AA2050" s="144">
        <v>8</v>
      </c>
      <c r="AB2050" s="144">
        <v>0</v>
      </c>
      <c r="AC2050" s="144">
        <v>3</v>
      </c>
      <c r="BB2050" s="144">
        <v>1</v>
      </c>
      <c r="BC2050" s="144">
        <f>IF(BB2050=1,G2050,0)</f>
        <v>0</v>
      </c>
      <c r="BD2050" s="144">
        <f>IF(BB2050=2,G2050,0)</f>
        <v>0</v>
      </c>
      <c r="BE2050" s="144">
        <f>IF(BB2050=3,G2050,0)</f>
        <v>0</v>
      </c>
      <c r="BF2050" s="144">
        <f>IF(BB2050=4,G2050,0)</f>
        <v>0</v>
      </c>
      <c r="BG2050" s="144">
        <f>IF(BB2050=5,G2050,0)</f>
        <v>0</v>
      </c>
      <c r="CA2050" s="144">
        <v>8</v>
      </c>
      <c r="CB2050" s="144">
        <v>0</v>
      </c>
      <c r="CC2050" s="167"/>
      <c r="CD2050" s="167"/>
    </row>
    <row r="2051" spans="1:82">
      <c r="A2051" s="168">
        <v>222</v>
      </c>
      <c r="B2051" s="169" t="s">
        <v>1673</v>
      </c>
      <c r="C2051" s="170" t="s">
        <v>1674</v>
      </c>
      <c r="D2051" s="171" t="s">
        <v>102</v>
      </c>
      <c r="E2051" s="172">
        <v>651.10636369999997</v>
      </c>
      <c r="F2051" s="207"/>
      <c r="G2051" s="173">
        <f>E2051*F2051</f>
        <v>0</v>
      </c>
      <c r="H2051" s="174">
        <v>0</v>
      </c>
      <c r="I2051" s="174">
        <f>E2051*H2051</f>
        <v>0</v>
      </c>
      <c r="J2051" s="174">
        <v>0</v>
      </c>
      <c r="K2051" s="174">
        <f>E2051*J2051</f>
        <v>0</v>
      </c>
      <c r="Q2051" s="167">
        <v>2</v>
      </c>
      <c r="AA2051" s="144">
        <v>8</v>
      </c>
      <c r="AB2051" s="144">
        <v>0</v>
      </c>
      <c r="AC2051" s="144">
        <v>3</v>
      </c>
      <c r="BB2051" s="144">
        <v>1</v>
      </c>
      <c r="BC2051" s="144">
        <f>IF(BB2051=1,G2051,0)</f>
        <v>0</v>
      </c>
      <c r="BD2051" s="144">
        <f>IF(BB2051=2,G2051,0)</f>
        <v>0</v>
      </c>
      <c r="BE2051" s="144">
        <f>IF(BB2051=3,G2051,0)</f>
        <v>0</v>
      </c>
      <c r="BF2051" s="144">
        <f>IF(BB2051=4,G2051,0)</f>
        <v>0</v>
      </c>
      <c r="BG2051" s="144">
        <f>IF(BB2051=5,G2051,0)</f>
        <v>0</v>
      </c>
      <c r="CA2051" s="144">
        <v>8</v>
      </c>
      <c r="CB2051" s="144">
        <v>0</v>
      </c>
      <c r="CC2051" s="167"/>
      <c r="CD2051" s="167"/>
    </row>
    <row r="2052" spans="1:82">
      <c r="A2052" s="168">
        <v>223</v>
      </c>
      <c r="B2052" s="169" t="s">
        <v>1675</v>
      </c>
      <c r="C2052" s="170" t="s">
        <v>1676</v>
      </c>
      <c r="D2052" s="171" t="s">
        <v>102</v>
      </c>
      <c r="E2052" s="172">
        <v>2604.4254547999999</v>
      </c>
      <c r="F2052" s="207"/>
      <c r="G2052" s="173">
        <f>E2052*F2052</f>
        <v>0</v>
      </c>
      <c r="H2052" s="174">
        <v>0</v>
      </c>
      <c r="I2052" s="174">
        <f>E2052*H2052</f>
        <v>0</v>
      </c>
      <c r="J2052" s="174">
        <v>0</v>
      </c>
      <c r="K2052" s="174">
        <f>E2052*J2052</f>
        <v>0</v>
      </c>
      <c r="Q2052" s="167">
        <v>2</v>
      </c>
      <c r="AA2052" s="144">
        <v>8</v>
      </c>
      <c r="AB2052" s="144">
        <v>0</v>
      </c>
      <c r="AC2052" s="144">
        <v>3</v>
      </c>
      <c r="BB2052" s="144">
        <v>1</v>
      </c>
      <c r="BC2052" s="144">
        <f>IF(BB2052=1,G2052,0)</f>
        <v>0</v>
      </c>
      <c r="BD2052" s="144">
        <f>IF(BB2052=2,G2052,0)</f>
        <v>0</v>
      </c>
      <c r="BE2052" s="144">
        <f>IF(BB2052=3,G2052,0)</f>
        <v>0</v>
      </c>
      <c r="BF2052" s="144">
        <f>IF(BB2052=4,G2052,0)</f>
        <v>0</v>
      </c>
      <c r="BG2052" s="144">
        <f>IF(BB2052=5,G2052,0)</f>
        <v>0</v>
      </c>
      <c r="CA2052" s="144">
        <v>8</v>
      </c>
      <c r="CB2052" s="144">
        <v>0</v>
      </c>
      <c r="CC2052" s="167"/>
      <c r="CD2052" s="167"/>
    </row>
    <row r="2053" spans="1:82">
      <c r="A2053" s="183"/>
      <c r="B2053" s="184" t="s">
        <v>80</v>
      </c>
      <c r="C2053" s="185" t="str">
        <f>CONCATENATE(B2026," ",C2026)</f>
        <v>D96 Přesuny suti a vybouraných hmot</v>
      </c>
      <c r="D2053" s="186"/>
      <c r="E2053" s="187"/>
      <c r="F2053" s="188"/>
      <c r="G2053" s="189">
        <f>SUM(G2026:G2052)</f>
        <v>0</v>
      </c>
      <c r="H2053" s="190"/>
      <c r="I2053" s="191">
        <f>SUM(I2026:I2052)</f>
        <v>0</v>
      </c>
      <c r="J2053" s="190"/>
      <c r="K2053" s="191">
        <f>SUM(K2026:K2052)</f>
        <v>0</v>
      </c>
      <c r="Q2053" s="167">
        <v>4</v>
      </c>
      <c r="BC2053" s="192">
        <f>SUM(BC2026:BC2052)</f>
        <v>0</v>
      </c>
      <c r="BD2053" s="192">
        <f>SUM(BD2026:BD2052)</f>
        <v>0</v>
      </c>
      <c r="BE2053" s="192">
        <f>SUM(BE2026:BE2052)</f>
        <v>0</v>
      </c>
      <c r="BF2053" s="192">
        <f>SUM(BF2026:BF2052)</f>
        <v>0</v>
      </c>
      <c r="BG2053" s="192">
        <f>SUM(BG2026:BG2052)</f>
        <v>0</v>
      </c>
    </row>
    <row r="2054" spans="1:82">
      <c r="E2054" s="144"/>
    </row>
    <row r="2055" spans="1:82">
      <c r="E2055" s="144"/>
    </row>
    <row r="2056" spans="1:82">
      <c r="E2056" s="144"/>
    </row>
    <row r="2057" spans="1:82">
      <c r="E2057" s="144"/>
    </row>
    <row r="2058" spans="1:82">
      <c r="E2058" s="144"/>
    </row>
    <row r="2059" spans="1:82">
      <c r="E2059" s="144"/>
    </row>
    <row r="2060" spans="1:82">
      <c r="E2060" s="144"/>
    </row>
    <row r="2061" spans="1:82">
      <c r="E2061" s="144"/>
    </row>
    <row r="2062" spans="1:82">
      <c r="E2062" s="144"/>
    </row>
    <row r="2063" spans="1:82">
      <c r="E2063" s="144"/>
    </row>
    <row r="2064" spans="1:82">
      <c r="E2064" s="144"/>
    </row>
    <row r="2065" spans="1:7">
      <c r="E2065" s="144"/>
    </row>
    <row r="2066" spans="1:7">
      <c r="E2066" s="144"/>
    </row>
    <row r="2067" spans="1:7">
      <c r="E2067" s="144"/>
    </row>
    <row r="2068" spans="1:7">
      <c r="E2068" s="144"/>
    </row>
    <row r="2069" spans="1:7">
      <c r="E2069" s="144"/>
    </row>
    <row r="2070" spans="1:7">
      <c r="E2070" s="144"/>
    </row>
    <row r="2071" spans="1:7">
      <c r="E2071" s="144"/>
    </row>
    <row r="2072" spans="1:7">
      <c r="E2072" s="144"/>
    </row>
    <row r="2073" spans="1:7">
      <c r="E2073" s="144"/>
    </row>
    <row r="2074" spans="1:7">
      <c r="E2074" s="144"/>
    </row>
    <row r="2075" spans="1:7">
      <c r="E2075" s="144"/>
    </row>
    <row r="2076" spans="1:7">
      <c r="E2076" s="144"/>
    </row>
    <row r="2077" spans="1:7">
      <c r="A2077" s="181"/>
      <c r="B2077" s="181"/>
      <c r="C2077" s="181"/>
      <c r="D2077" s="181"/>
      <c r="E2077" s="181"/>
      <c r="F2077" s="181"/>
      <c r="G2077" s="181"/>
    </row>
    <row r="2078" spans="1:7">
      <c r="A2078" s="181"/>
      <c r="B2078" s="181"/>
      <c r="C2078" s="181"/>
      <c r="D2078" s="181"/>
      <c r="E2078" s="181"/>
      <c r="F2078" s="181"/>
      <c r="G2078" s="181"/>
    </row>
    <row r="2079" spans="1:7">
      <c r="A2079" s="181"/>
      <c r="B2079" s="181"/>
      <c r="C2079" s="181"/>
      <c r="D2079" s="181"/>
      <c r="E2079" s="181"/>
      <c r="F2079" s="181"/>
      <c r="G2079" s="181"/>
    </row>
    <row r="2080" spans="1:7">
      <c r="A2080" s="181"/>
      <c r="B2080" s="181"/>
      <c r="C2080" s="181"/>
      <c r="D2080" s="181"/>
      <c r="E2080" s="181"/>
      <c r="F2080" s="181"/>
      <c r="G2080" s="181"/>
    </row>
    <row r="2081" spans="5:5">
      <c r="E2081" s="144"/>
    </row>
    <row r="2082" spans="5:5">
      <c r="E2082" s="144"/>
    </row>
    <row r="2083" spans="5:5">
      <c r="E2083" s="144"/>
    </row>
    <row r="2084" spans="5:5">
      <c r="E2084" s="144"/>
    </row>
    <row r="2085" spans="5:5">
      <c r="E2085" s="144"/>
    </row>
    <row r="2086" spans="5:5">
      <c r="E2086" s="144"/>
    </row>
    <row r="2087" spans="5:5">
      <c r="E2087" s="144"/>
    </row>
    <row r="2088" spans="5:5">
      <c r="E2088" s="144"/>
    </row>
    <row r="2089" spans="5:5">
      <c r="E2089" s="144"/>
    </row>
    <row r="2090" spans="5:5">
      <c r="E2090" s="144"/>
    </row>
    <row r="2091" spans="5:5">
      <c r="E2091" s="144"/>
    </row>
    <row r="2092" spans="5:5">
      <c r="E2092" s="144"/>
    </row>
    <row r="2093" spans="5:5">
      <c r="E2093" s="144"/>
    </row>
    <row r="2094" spans="5:5">
      <c r="E2094" s="144"/>
    </row>
    <row r="2095" spans="5:5">
      <c r="E2095" s="144"/>
    </row>
    <row r="2096" spans="5:5">
      <c r="E2096" s="144"/>
    </row>
    <row r="2097" spans="1:5">
      <c r="E2097" s="144"/>
    </row>
    <row r="2098" spans="1:5">
      <c r="E2098" s="144"/>
    </row>
    <row r="2099" spans="1:5">
      <c r="E2099" s="144"/>
    </row>
    <row r="2100" spans="1:5">
      <c r="E2100" s="144"/>
    </row>
    <row r="2101" spans="1:5">
      <c r="E2101" s="144"/>
    </row>
    <row r="2102" spans="1:5">
      <c r="E2102" s="144"/>
    </row>
    <row r="2103" spans="1:5">
      <c r="E2103" s="144"/>
    </row>
    <row r="2104" spans="1:5">
      <c r="E2104" s="144"/>
    </row>
    <row r="2105" spans="1:5">
      <c r="E2105" s="144"/>
    </row>
    <row r="2106" spans="1:5">
      <c r="E2106" s="144"/>
    </row>
    <row r="2107" spans="1:5">
      <c r="E2107" s="144"/>
    </row>
    <row r="2108" spans="1:5">
      <c r="E2108" s="144"/>
    </row>
    <row r="2109" spans="1:5">
      <c r="E2109" s="144"/>
    </row>
    <row r="2110" spans="1:5">
      <c r="E2110" s="144"/>
    </row>
    <row r="2111" spans="1:5">
      <c r="E2111" s="144"/>
    </row>
    <row r="2112" spans="1:5">
      <c r="A2112" s="193"/>
      <c r="B2112" s="193"/>
    </row>
    <row r="2113" spans="1:7">
      <c r="A2113" s="181"/>
      <c r="B2113" s="181"/>
      <c r="C2113" s="194"/>
      <c r="D2113" s="194"/>
      <c r="E2113" s="195"/>
      <c r="F2113" s="194"/>
      <c r="G2113" s="196"/>
    </row>
    <row r="2114" spans="1:7">
      <c r="A2114" s="197"/>
      <c r="B2114" s="197"/>
      <c r="C2114" s="181"/>
      <c r="D2114" s="181"/>
      <c r="E2114" s="198"/>
      <c r="F2114" s="181"/>
      <c r="G2114" s="181"/>
    </row>
    <row r="2115" spans="1:7">
      <c r="A2115" s="181"/>
      <c r="B2115" s="181"/>
      <c r="C2115" s="181"/>
      <c r="D2115" s="181"/>
      <c r="E2115" s="198"/>
      <c r="F2115" s="181"/>
      <c r="G2115" s="181"/>
    </row>
    <row r="2116" spans="1:7">
      <c r="A2116" s="181"/>
      <c r="B2116" s="181"/>
      <c r="C2116" s="181"/>
      <c r="D2116" s="181"/>
      <c r="E2116" s="198"/>
      <c r="F2116" s="181"/>
      <c r="G2116" s="181"/>
    </row>
    <row r="2117" spans="1:7">
      <c r="A2117" s="181"/>
      <c r="B2117" s="181"/>
      <c r="C2117" s="181"/>
      <c r="D2117" s="181"/>
      <c r="E2117" s="198"/>
      <c r="F2117" s="181"/>
      <c r="G2117" s="181"/>
    </row>
    <row r="2118" spans="1:7">
      <c r="A2118" s="181"/>
      <c r="B2118" s="181"/>
      <c r="C2118" s="181"/>
      <c r="D2118" s="181"/>
      <c r="E2118" s="198"/>
      <c r="F2118" s="181"/>
      <c r="G2118" s="181"/>
    </row>
    <row r="2119" spans="1:7">
      <c r="A2119" s="181"/>
      <c r="B2119" s="181"/>
      <c r="C2119" s="181"/>
      <c r="D2119" s="181"/>
      <c r="E2119" s="198"/>
      <c r="F2119" s="181"/>
      <c r="G2119" s="181"/>
    </row>
    <row r="2120" spans="1:7">
      <c r="A2120" s="181"/>
      <c r="B2120" s="181"/>
      <c r="C2120" s="181"/>
      <c r="D2120" s="181"/>
      <c r="E2120" s="198"/>
      <c r="F2120" s="181"/>
      <c r="G2120" s="181"/>
    </row>
    <row r="2121" spans="1:7">
      <c r="A2121" s="181"/>
      <c r="B2121" s="181"/>
      <c r="C2121" s="181"/>
      <c r="D2121" s="181"/>
      <c r="E2121" s="198"/>
      <c r="F2121" s="181"/>
      <c r="G2121" s="181"/>
    </row>
    <row r="2122" spans="1:7">
      <c r="A2122" s="181"/>
      <c r="B2122" s="181"/>
      <c r="C2122" s="181"/>
      <c r="D2122" s="181"/>
      <c r="E2122" s="198"/>
      <c r="F2122" s="181"/>
      <c r="G2122" s="181"/>
    </row>
    <row r="2123" spans="1:7">
      <c r="A2123" s="181"/>
      <c r="B2123" s="181"/>
      <c r="C2123" s="181"/>
      <c r="D2123" s="181"/>
      <c r="E2123" s="198"/>
      <c r="F2123" s="181"/>
      <c r="G2123" s="181"/>
    </row>
    <row r="2124" spans="1:7">
      <c r="A2124" s="181"/>
      <c r="B2124" s="181"/>
      <c r="C2124" s="181"/>
      <c r="D2124" s="181"/>
      <c r="E2124" s="198"/>
      <c r="F2124" s="181"/>
      <c r="G2124" s="181"/>
    </row>
    <row r="2125" spans="1:7">
      <c r="A2125" s="181"/>
      <c r="B2125" s="181"/>
      <c r="C2125" s="181"/>
      <c r="D2125" s="181"/>
      <c r="E2125" s="198"/>
      <c r="F2125" s="181"/>
      <c r="G2125" s="181"/>
    </row>
    <row r="2126" spans="1:7">
      <c r="A2126" s="181"/>
      <c r="B2126" s="181"/>
      <c r="C2126" s="181"/>
      <c r="D2126" s="181"/>
      <c r="E2126" s="198"/>
      <c r="F2126" s="181"/>
      <c r="G2126" s="181"/>
    </row>
  </sheetData>
  <sheetProtection password="B099" sheet="1" objects="1" scenarios="1"/>
  <protectedRanges>
    <protectedRange sqref="F1227:F2053" name="Oblast2"/>
    <protectedRange sqref="F8:F1223" name="Oblast1"/>
  </protectedRanges>
  <mergeCells count="1771">
    <mergeCell ref="A1:G1"/>
    <mergeCell ref="A3:B3"/>
    <mergeCell ref="A4:B4"/>
    <mergeCell ref="E4:G4"/>
    <mergeCell ref="C1181:D1181"/>
    <mergeCell ref="C1670:D1670"/>
    <mergeCell ref="C1672:D1672"/>
    <mergeCell ref="C26:D26"/>
    <mergeCell ref="C28:D28"/>
    <mergeCell ref="C29:D29"/>
    <mergeCell ref="C30:D30"/>
    <mergeCell ref="C31:D31"/>
    <mergeCell ref="C32:D32"/>
    <mergeCell ref="C20:D20"/>
    <mergeCell ref="C21:D21"/>
    <mergeCell ref="C22:D22"/>
    <mergeCell ref="C23:D23"/>
    <mergeCell ref="C24:D24"/>
    <mergeCell ref="C25:D25"/>
    <mergeCell ref="C12:D12"/>
    <mergeCell ref="C14:D14"/>
    <mergeCell ref="C16:D16"/>
    <mergeCell ref="C17:D17"/>
    <mergeCell ref="C18:D18"/>
    <mergeCell ref="C19:D19"/>
    <mergeCell ref="C46:D46"/>
    <mergeCell ref="C47:D47"/>
    <mergeCell ref="C48:D48"/>
    <mergeCell ref="C49:D49"/>
    <mergeCell ref="C50:D50"/>
    <mergeCell ref="C51:D51"/>
    <mergeCell ref="C39:D39"/>
    <mergeCell ref="C40:D40"/>
    <mergeCell ref="C41:D41"/>
    <mergeCell ref="C42:D42"/>
    <mergeCell ref="C44:D44"/>
    <mergeCell ref="C45:D45"/>
    <mergeCell ref="C33:D33"/>
    <mergeCell ref="C34:D34"/>
    <mergeCell ref="C35:D35"/>
    <mergeCell ref="C36:D36"/>
    <mergeCell ref="C37:D37"/>
    <mergeCell ref="C38:D38"/>
    <mergeCell ref="C65:D65"/>
    <mergeCell ref="C66:D66"/>
    <mergeCell ref="C67:D67"/>
    <mergeCell ref="C68:D68"/>
    <mergeCell ref="C69:D69"/>
    <mergeCell ref="C70:D70"/>
    <mergeCell ref="C58:D58"/>
    <mergeCell ref="C60:D60"/>
    <mergeCell ref="C61:D61"/>
    <mergeCell ref="C62:D62"/>
    <mergeCell ref="C63:D63"/>
    <mergeCell ref="C64:D64"/>
    <mergeCell ref="C52:D52"/>
    <mergeCell ref="C53:D53"/>
    <mergeCell ref="C54:D54"/>
    <mergeCell ref="C55:D55"/>
    <mergeCell ref="C56:D56"/>
    <mergeCell ref="C57:D57"/>
    <mergeCell ref="C83:D83"/>
    <mergeCell ref="C84:D84"/>
    <mergeCell ref="C85:D85"/>
    <mergeCell ref="C86:D86"/>
    <mergeCell ref="C87:D87"/>
    <mergeCell ref="C88:D88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76:D76"/>
    <mergeCell ref="C104:D104"/>
    <mergeCell ref="C105:D105"/>
    <mergeCell ref="C106:D106"/>
    <mergeCell ref="C107:D107"/>
    <mergeCell ref="C108:D108"/>
    <mergeCell ref="C109:D109"/>
    <mergeCell ref="C97:D97"/>
    <mergeCell ref="C98:D98"/>
    <mergeCell ref="C99:D99"/>
    <mergeCell ref="C100:D100"/>
    <mergeCell ref="C101:D101"/>
    <mergeCell ref="C103:D103"/>
    <mergeCell ref="C89:D89"/>
    <mergeCell ref="C91:D91"/>
    <mergeCell ref="C92:D92"/>
    <mergeCell ref="C93:D93"/>
    <mergeCell ref="C94:D94"/>
    <mergeCell ref="C96:D96"/>
    <mergeCell ref="C124:D124"/>
    <mergeCell ref="C125:D125"/>
    <mergeCell ref="C126:D126"/>
    <mergeCell ref="C128:D128"/>
    <mergeCell ref="C129:D129"/>
    <mergeCell ref="C130:D130"/>
    <mergeCell ref="C116:D116"/>
    <mergeCell ref="C118:D118"/>
    <mergeCell ref="C119:D119"/>
    <mergeCell ref="C120:D120"/>
    <mergeCell ref="C122:D122"/>
    <mergeCell ref="C123:D123"/>
    <mergeCell ref="C110:D110"/>
    <mergeCell ref="C111:D111"/>
    <mergeCell ref="C112:D112"/>
    <mergeCell ref="C113:D113"/>
    <mergeCell ref="C114:D114"/>
    <mergeCell ref="C115:D115"/>
    <mergeCell ref="C151:D151"/>
    <mergeCell ref="C152:D152"/>
    <mergeCell ref="C153:D153"/>
    <mergeCell ref="C155:D155"/>
    <mergeCell ref="C156:D156"/>
    <mergeCell ref="C157:D157"/>
    <mergeCell ref="C158:D158"/>
    <mergeCell ref="C159:D159"/>
    <mergeCell ref="C138:D138"/>
    <mergeCell ref="C139:D139"/>
    <mergeCell ref="C141:D141"/>
    <mergeCell ref="C143:D143"/>
    <mergeCell ref="C145:D145"/>
    <mergeCell ref="C147:D147"/>
    <mergeCell ref="C131:D131"/>
    <mergeCell ref="C132:D132"/>
    <mergeCell ref="C133:D133"/>
    <mergeCell ref="C134:D134"/>
    <mergeCell ref="C135:D135"/>
    <mergeCell ref="C136:D136"/>
    <mergeCell ref="C176:D176"/>
    <mergeCell ref="C177:D177"/>
    <mergeCell ref="C179:D179"/>
    <mergeCell ref="C181:D181"/>
    <mergeCell ref="C182:D182"/>
    <mergeCell ref="C183:D183"/>
    <mergeCell ref="C169:D169"/>
    <mergeCell ref="C170:D170"/>
    <mergeCell ref="C172:D172"/>
    <mergeCell ref="C173:D173"/>
    <mergeCell ref="C174:D174"/>
    <mergeCell ref="C175:D175"/>
    <mergeCell ref="C161:D161"/>
    <mergeCell ref="C162:D162"/>
    <mergeCell ref="C163:D163"/>
    <mergeCell ref="C164:D164"/>
    <mergeCell ref="C166:D166"/>
    <mergeCell ref="C167:D167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184:D184"/>
    <mergeCell ref="C188:D188"/>
    <mergeCell ref="C189:D189"/>
    <mergeCell ref="C190:D190"/>
    <mergeCell ref="C191:D191"/>
    <mergeCell ref="C192:D192"/>
    <mergeCell ref="C193:D193"/>
    <mergeCell ref="C194:D194"/>
    <mergeCell ref="C224:D224"/>
    <mergeCell ref="C225:D225"/>
    <mergeCell ref="C226:D226"/>
    <mergeCell ref="C228:D228"/>
    <mergeCell ref="C229:D229"/>
    <mergeCell ref="C230:D230"/>
    <mergeCell ref="C216:D216"/>
    <mergeCell ref="C218:D218"/>
    <mergeCell ref="C219:D219"/>
    <mergeCell ref="C220:D220"/>
    <mergeCell ref="C222:D222"/>
    <mergeCell ref="C223:D223"/>
    <mergeCell ref="C208:D208"/>
    <mergeCell ref="C210:D210"/>
    <mergeCell ref="C211:D211"/>
    <mergeCell ref="C212:D212"/>
    <mergeCell ref="C213:D213"/>
    <mergeCell ref="C215:D215"/>
    <mergeCell ref="C246:D246"/>
    <mergeCell ref="C247:D247"/>
    <mergeCell ref="C248:D248"/>
    <mergeCell ref="C250:D250"/>
    <mergeCell ref="C251:D251"/>
    <mergeCell ref="C252:D252"/>
    <mergeCell ref="C238:D238"/>
    <mergeCell ref="C240:D240"/>
    <mergeCell ref="C241:D241"/>
    <mergeCell ref="C242:D242"/>
    <mergeCell ref="C243:D243"/>
    <mergeCell ref="C245:D245"/>
    <mergeCell ref="C231:D231"/>
    <mergeCell ref="C233:D233"/>
    <mergeCell ref="C234:D234"/>
    <mergeCell ref="C235:D235"/>
    <mergeCell ref="C236:D236"/>
    <mergeCell ref="C237:D237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83:D283"/>
    <mergeCell ref="C284:D284"/>
    <mergeCell ref="C285:D285"/>
    <mergeCell ref="C286:D286"/>
    <mergeCell ref="C287:D287"/>
    <mergeCell ref="C288:D288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  <mergeCell ref="C301:D301"/>
    <mergeCell ref="C302:D302"/>
    <mergeCell ref="C303:D303"/>
    <mergeCell ref="C304:D304"/>
    <mergeCell ref="C305:D305"/>
    <mergeCell ref="C306:D306"/>
    <mergeCell ref="C295:D295"/>
    <mergeCell ref="C296:D296"/>
    <mergeCell ref="C297:D297"/>
    <mergeCell ref="C298:D298"/>
    <mergeCell ref="C299:D299"/>
    <mergeCell ref="C300:D300"/>
    <mergeCell ref="C289:D289"/>
    <mergeCell ref="C290:D290"/>
    <mergeCell ref="C291:D291"/>
    <mergeCell ref="C292:D292"/>
    <mergeCell ref="C293:D293"/>
    <mergeCell ref="C294:D294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25:D325"/>
    <mergeCell ref="C326:D326"/>
    <mergeCell ref="C327:D327"/>
    <mergeCell ref="C328:D328"/>
    <mergeCell ref="C329:D329"/>
    <mergeCell ref="C330:D330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3:D343"/>
    <mergeCell ref="C344:D344"/>
    <mergeCell ref="C345:D345"/>
    <mergeCell ref="C346:D346"/>
    <mergeCell ref="C347:D347"/>
    <mergeCell ref="C348:D348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92:D392"/>
    <mergeCell ref="C393:D393"/>
    <mergeCell ref="C394:D394"/>
    <mergeCell ref="C395:D395"/>
    <mergeCell ref="C396:D396"/>
    <mergeCell ref="C397:D397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410:D410"/>
    <mergeCell ref="C411:D411"/>
    <mergeCell ref="C412:D412"/>
    <mergeCell ref="C413:D413"/>
    <mergeCell ref="C414:D414"/>
    <mergeCell ref="C415:D415"/>
    <mergeCell ref="C404:D404"/>
    <mergeCell ref="C405:D405"/>
    <mergeCell ref="C406:D406"/>
    <mergeCell ref="C407:D407"/>
    <mergeCell ref="C408:D408"/>
    <mergeCell ref="C409:D409"/>
    <mergeCell ref="C398:D398"/>
    <mergeCell ref="C399:D399"/>
    <mergeCell ref="C400:D400"/>
    <mergeCell ref="C401:D401"/>
    <mergeCell ref="C402:D402"/>
    <mergeCell ref="C403:D403"/>
    <mergeCell ref="C428:D428"/>
    <mergeCell ref="C429:D429"/>
    <mergeCell ref="C430:D430"/>
    <mergeCell ref="C431:D431"/>
    <mergeCell ref="C432:D432"/>
    <mergeCell ref="C433:D433"/>
    <mergeCell ref="C422:D422"/>
    <mergeCell ref="C423:D423"/>
    <mergeCell ref="C424:D424"/>
    <mergeCell ref="C425:D425"/>
    <mergeCell ref="C426:D426"/>
    <mergeCell ref="C427:D427"/>
    <mergeCell ref="C416:D416"/>
    <mergeCell ref="C417:D417"/>
    <mergeCell ref="C418:D418"/>
    <mergeCell ref="C419:D419"/>
    <mergeCell ref="C420:D420"/>
    <mergeCell ref="C421:D421"/>
    <mergeCell ref="C446:D446"/>
    <mergeCell ref="C447:D447"/>
    <mergeCell ref="C448:D448"/>
    <mergeCell ref="C449:D449"/>
    <mergeCell ref="C450:D450"/>
    <mergeCell ref="C451:D451"/>
    <mergeCell ref="C440:D440"/>
    <mergeCell ref="C441:D441"/>
    <mergeCell ref="C442:D442"/>
    <mergeCell ref="C443:D443"/>
    <mergeCell ref="C444:D444"/>
    <mergeCell ref="C445:D445"/>
    <mergeCell ref="C434:D434"/>
    <mergeCell ref="C435:D435"/>
    <mergeCell ref="C436:D436"/>
    <mergeCell ref="C437:D437"/>
    <mergeCell ref="C438:D438"/>
    <mergeCell ref="C439:D439"/>
    <mergeCell ref="C464:D464"/>
    <mergeCell ref="C465:D465"/>
    <mergeCell ref="C466:D466"/>
    <mergeCell ref="C467:D467"/>
    <mergeCell ref="C468:D468"/>
    <mergeCell ref="C469:D469"/>
    <mergeCell ref="C458:D458"/>
    <mergeCell ref="C459:D459"/>
    <mergeCell ref="C460:D460"/>
    <mergeCell ref="C461:D461"/>
    <mergeCell ref="C462:D462"/>
    <mergeCell ref="C463:D463"/>
    <mergeCell ref="C452:D452"/>
    <mergeCell ref="C453:D453"/>
    <mergeCell ref="C454:D454"/>
    <mergeCell ref="C455:D455"/>
    <mergeCell ref="C456:D456"/>
    <mergeCell ref="C457:D457"/>
    <mergeCell ref="C482:D482"/>
    <mergeCell ref="C483:D483"/>
    <mergeCell ref="C484:D484"/>
    <mergeCell ref="C485:D485"/>
    <mergeCell ref="C486:D486"/>
    <mergeCell ref="C487:D487"/>
    <mergeCell ref="C476:D476"/>
    <mergeCell ref="C477:D477"/>
    <mergeCell ref="C478:D478"/>
    <mergeCell ref="C479:D479"/>
    <mergeCell ref="C480:D480"/>
    <mergeCell ref="C481:D481"/>
    <mergeCell ref="C470:D470"/>
    <mergeCell ref="C471:D471"/>
    <mergeCell ref="C472:D472"/>
    <mergeCell ref="C473:D473"/>
    <mergeCell ref="C474:D474"/>
    <mergeCell ref="C475:D475"/>
    <mergeCell ref="C500:D500"/>
    <mergeCell ref="C501:D501"/>
    <mergeCell ref="C502:D502"/>
    <mergeCell ref="C503:D503"/>
    <mergeCell ref="C504:D504"/>
    <mergeCell ref="C505:D505"/>
    <mergeCell ref="C494:D494"/>
    <mergeCell ref="C495:D495"/>
    <mergeCell ref="C496:D496"/>
    <mergeCell ref="C497:D497"/>
    <mergeCell ref="C498:D498"/>
    <mergeCell ref="C499:D499"/>
    <mergeCell ref="C488:D488"/>
    <mergeCell ref="C489:D489"/>
    <mergeCell ref="C490:D490"/>
    <mergeCell ref="C491:D491"/>
    <mergeCell ref="C492:D492"/>
    <mergeCell ref="C493:D493"/>
    <mergeCell ref="C518:D518"/>
    <mergeCell ref="C519:D519"/>
    <mergeCell ref="C520:D520"/>
    <mergeCell ref="C521:D521"/>
    <mergeCell ref="C522:D522"/>
    <mergeCell ref="C523:D523"/>
    <mergeCell ref="C512:D512"/>
    <mergeCell ref="C513:D513"/>
    <mergeCell ref="C514:D514"/>
    <mergeCell ref="C515:D515"/>
    <mergeCell ref="C516:D516"/>
    <mergeCell ref="C517:D517"/>
    <mergeCell ref="C506:D506"/>
    <mergeCell ref="C507:D507"/>
    <mergeCell ref="C508:D508"/>
    <mergeCell ref="C509:D509"/>
    <mergeCell ref="C510:D510"/>
    <mergeCell ref="C511:D511"/>
    <mergeCell ref="C536:D536"/>
    <mergeCell ref="C537:D537"/>
    <mergeCell ref="C538:D538"/>
    <mergeCell ref="C539:D539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24:D524"/>
    <mergeCell ref="C525:D525"/>
    <mergeCell ref="C526:D526"/>
    <mergeCell ref="C527:D527"/>
    <mergeCell ref="C528:D528"/>
    <mergeCell ref="C529:D529"/>
    <mergeCell ref="C555:D555"/>
    <mergeCell ref="C556:D556"/>
    <mergeCell ref="C557:D557"/>
    <mergeCell ref="C558:D558"/>
    <mergeCell ref="C559:D559"/>
    <mergeCell ref="C560:D560"/>
    <mergeCell ref="C549:D549"/>
    <mergeCell ref="C550:D550"/>
    <mergeCell ref="C551:D551"/>
    <mergeCell ref="C552:D552"/>
    <mergeCell ref="C553:D553"/>
    <mergeCell ref="C554:D554"/>
    <mergeCell ref="C542:D542"/>
    <mergeCell ref="C544:D544"/>
    <mergeCell ref="C545:D545"/>
    <mergeCell ref="C546:D546"/>
    <mergeCell ref="C547:D547"/>
    <mergeCell ref="C548:D548"/>
    <mergeCell ref="C586:D586"/>
    <mergeCell ref="C587:D587"/>
    <mergeCell ref="C590:D590"/>
    <mergeCell ref="C591:D591"/>
    <mergeCell ref="C613:D613"/>
    <mergeCell ref="C614:D614"/>
    <mergeCell ref="C615:D615"/>
    <mergeCell ref="C616:D616"/>
    <mergeCell ref="C575:D575"/>
    <mergeCell ref="C578:D578"/>
    <mergeCell ref="C579:D579"/>
    <mergeCell ref="C581:D581"/>
    <mergeCell ref="C582:D582"/>
    <mergeCell ref="C564:D564"/>
    <mergeCell ref="C565:D565"/>
    <mergeCell ref="C569:D569"/>
    <mergeCell ref="C570:D570"/>
    <mergeCell ref="C573:D573"/>
    <mergeCell ref="C574:D574"/>
    <mergeCell ref="C571:D571"/>
    <mergeCell ref="C618:D618"/>
    <mergeCell ref="C622:D622"/>
    <mergeCell ref="C623:D623"/>
    <mergeCell ref="C624:D624"/>
    <mergeCell ref="C625:D625"/>
    <mergeCell ref="C626:D626"/>
    <mergeCell ref="C627:D627"/>
    <mergeCell ref="C628:D628"/>
    <mergeCell ref="C596:D596"/>
    <mergeCell ref="C598:D598"/>
    <mergeCell ref="C601:D601"/>
    <mergeCell ref="C603:D603"/>
    <mergeCell ref="C605:D605"/>
    <mergeCell ref="C608:D608"/>
    <mergeCell ref="C609:D609"/>
    <mergeCell ref="C610:D610"/>
    <mergeCell ref="C611:D611"/>
    <mergeCell ref="C647:D647"/>
    <mergeCell ref="C648:D648"/>
    <mergeCell ref="C649:D649"/>
    <mergeCell ref="C650:D650"/>
    <mergeCell ref="C651:D651"/>
    <mergeCell ref="C652:D652"/>
    <mergeCell ref="C635:D635"/>
    <mergeCell ref="C637:D637"/>
    <mergeCell ref="C638:D638"/>
    <mergeCell ref="C642:D642"/>
    <mergeCell ref="C643:D643"/>
    <mergeCell ref="C644:D644"/>
    <mergeCell ref="C645:D645"/>
    <mergeCell ref="C646:D646"/>
    <mergeCell ref="C629:D629"/>
    <mergeCell ref="C630:D630"/>
    <mergeCell ref="C631:D631"/>
    <mergeCell ref="C632:D632"/>
    <mergeCell ref="C633:D633"/>
    <mergeCell ref="C634:D634"/>
    <mergeCell ref="C665:D665"/>
    <mergeCell ref="C666:D666"/>
    <mergeCell ref="C667:D667"/>
    <mergeCell ref="C668:D668"/>
    <mergeCell ref="C669:D669"/>
    <mergeCell ref="C670:D670"/>
    <mergeCell ref="C659:D659"/>
    <mergeCell ref="C660:D660"/>
    <mergeCell ref="C661:D661"/>
    <mergeCell ref="C662:D662"/>
    <mergeCell ref="C663:D663"/>
    <mergeCell ref="C664:D664"/>
    <mergeCell ref="C653:D653"/>
    <mergeCell ref="C654:D654"/>
    <mergeCell ref="C655:D655"/>
    <mergeCell ref="C656:D656"/>
    <mergeCell ref="C657:D657"/>
    <mergeCell ref="C658:D658"/>
    <mergeCell ref="C683:D683"/>
    <mergeCell ref="C684:D684"/>
    <mergeCell ref="C685:D685"/>
    <mergeCell ref="C686:D686"/>
    <mergeCell ref="C687:D687"/>
    <mergeCell ref="C688:D688"/>
    <mergeCell ref="C677:D677"/>
    <mergeCell ref="C678:D678"/>
    <mergeCell ref="C679:D679"/>
    <mergeCell ref="C680:D680"/>
    <mergeCell ref="C681:D681"/>
    <mergeCell ref="C682:D682"/>
    <mergeCell ref="C671:D671"/>
    <mergeCell ref="C672:D672"/>
    <mergeCell ref="C673:D673"/>
    <mergeCell ref="C674:D674"/>
    <mergeCell ref="C675:D675"/>
    <mergeCell ref="C676:D676"/>
    <mergeCell ref="C704:D704"/>
    <mergeCell ref="C705:D705"/>
    <mergeCell ref="C706:D706"/>
    <mergeCell ref="C708:D708"/>
    <mergeCell ref="C709:D709"/>
    <mergeCell ref="C712:D712"/>
    <mergeCell ref="C697:D697"/>
    <mergeCell ref="C698:D698"/>
    <mergeCell ref="C699:D699"/>
    <mergeCell ref="C700:D700"/>
    <mergeCell ref="C702:D702"/>
    <mergeCell ref="C703:D703"/>
    <mergeCell ref="C690:D690"/>
    <mergeCell ref="C691:D691"/>
    <mergeCell ref="C692:D692"/>
    <mergeCell ref="C693:D693"/>
    <mergeCell ref="C694:D694"/>
    <mergeCell ref="C696:D696"/>
    <mergeCell ref="C725:D725"/>
    <mergeCell ref="C726:D726"/>
    <mergeCell ref="C727:D727"/>
    <mergeCell ref="C728:D728"/>
    <mergeCell ref="C729:D729"/>
    <mergeCell ref="C730:D730"/>
    <mergeCell ref="C719:D719"/>
    <mergeCell ref="C720:D720"/>
    <mergeCell ref="C721:D721"/>
    <mergeCell ref="C722:D722"/>
    <mergeCell ref="C723:D723"/>
    <mergeCell ref="C724:D724"/>
    <mergeCell ref="C713:D713"/>
    <mergeCell ref="C714:D714"/>
    <mergeCell ref="C715:D715"/>
    <mergeCell ref="C716:D716"/>
    <mergeCell ref="C717:D717"/>
    <mergeCell ref="C718:D718"/>
    <mergeCell ref="C743:D743"/>
    <mergeCell ref="C744:D744"/>
    <mergeCell ref="C745:D745"/>
    <mergeCell ref="C746:D746"/>
    <mergeCell ref="C747:D747"/>
    <mergeCell ref="C748:D748"/>
    <mergeCell ref="C737:D737"/>
    <mergeCell ref="C738:D738"/>
    <mergeCell ref="C739:D739"/>
    <mergeCell ref="C740:D740"/>
    <mergeCell ref="C741:D741"/>
    <mergeCell ref="C742:D742"/>
    <mergeCell ref="C731:D731"/>
    <mergeCell ref="C732:D732"/>
    <mergeCell ref="C733:D733"/>
    <mergeCell ref="C734:D734"/>
    <mergeCell ref="C735:D735"/>
    <mergeCell ref="C736:D736"/>
    <mergeCell ref="C761:D761"/>
    <mergeCell ref="C762:D762"/>
    <mergeCell ref="C749:D749"/>
    <mergeCell ref="C750:D750"/>
    <mergeCell ref="C751:D751"/>
    <mergeCell ref="C752:D752"/>
    <mergeCell ref="C753:D753"/>
    <mergeCell ref="C754:D754"/>
    <mergeCell ref="C773:D773"/>
    <mergeCell ref="C788:D788"/>
    <mergeCell ref="C789:D789"/>
    <mergeCell ref="C790:D790"/>
    <mergeCell ref="C808:D808"/>
    <mergeCell ref="C809:D809"/>
    <mergeCell ref="C810:D810"/>
    <mergeCell ref="C812:D812"/>
    <mergeCell ref="C813:D813"/>
    <mergeCell ref="C769:D769"/>
    <mergeCell ref="C770:D770"/>
    <mergeCell ref="C771:D771"/>
    <mergeCell ref="C772:D772"/>
    <mergeCell ref="C763:D763"/>
    <mergeCell ref="C764:D764"/>
    <mergeCell ref="C765:D765"/>
    <mergeCell ref="C766:D766"/>
    <mergeCell ref="C767:D767"/>
    <mergeCell ref="C768:D768"/>
    <mergeCell ref="C756:D756"/>
    <mergeCell ref="C757:D757"/>
    <mergeCell ref="C758:D758"/>
    <mergeCell ref="C759:D759"/>
    <mergeCell ref="C815:D815"/>
    <mergeCell ref="C798:D798"/>
    <mergeCell ref="C800:D800"/>
    <mergeCell ref="C801:D801"/>
    <mergeCell ref="C803:D803"/>
    <mergeCell ref="C805:D805"/>
    <mergeCell ref="C806:D806"/>
    <mergeCell ref="C792:D792"/>
    <mergeCell ref="C793:D793"/>
    <mergeCell ref="C794:D794"/>
    <mergeCell ref="C795:D795"/>
    <mergeCell ref="C796:D796"/>
    <mergeCell ref="C797:D797"/>
    <mergeCell ref="C791:D791"/>
    <mergeCell ref="C777:D777"/>
    <mergeCell ref="C779:D779"/>
    <mergeCell ref="C780:D780"/>
    <mergeCell ref="C781:D781"/>
    <mergeCell ref="C783:D783"/>
    <mergeCell ref="C784:D784"/>
    <mergeCell ref="C785:D785"/>
    <mergeCell ref="C786:D786"/>
    <mergeCell ref="C787:D787"/>
    <mergeCell ref="C829:D829"/>
    <mergeCell ref="C831:D831"/>
    <mergeCell ref="C832:D832"/>
    <mergeCell ref="C833:D833"/>
    <mergeCell ref="C834:D834"/>
    <mergeCell ref="C835:D835"/>
    <mergeCell ref="C823:D823"/>
    <mergeCell ref="C824:D824"/>
    <mergeCell ref="C825:D825"/>
    <mergeCell ref="C826:D826"/>
    <mergeCell ref="C827:D827"/>
    <mergeCell ref="C828:D828"/>
    <mergeCell ref="C817:D817"/>
    <mergeCell ref="C818:D818"/>
    <mergeCell ref="C819:D819"/>
    <mergeCell ref="C820:D820"/>
    <mergeCell ref="C821:D821"/>
    <mergeCell ref="C822:D822"/>
    <mergeCell ref="C848:D848"/>
    <mergeCell ref="C849:D849"/>
    <mergeCell ref="C850:D850"/>
    <mergeCell ref="C851:D851"/>
    <mergeCell ref="C852:D852"/>
    <mergeCell ref="C853:D853"/>
    <mergeCell ref="C842:D842"/>
    <mergeCell ref="C843:D843"/>
    <mergeCell ref="C844:D844"/>
    <mergeCell ref="C845:D845"/>
    <mergeCell ref="C846:D846"/>
    <mergeCell ref="C847:D847"/>
    <mergeCell ref="C836:D836"/>
    <mergeCell ref="C837:D837"/>
    <mergeCell ref="C838:D838"/>
    <mergeCell ref="C839:D839"/>
    <mergeCell ref="C840:D840"/>
    <mergeCell ref="C841:D841"/>
    <mergeCell ref="C866:D866"/>
    <mergeCell ref="C867:D867"/>
    <mergeCell ref="C868:D868"/>
    <mergeCell ref="C869:D869"/>
    <mergeCell ref="C870:D870"/>
    <mergeCell ref="C871:D871"/>
    <mergeCell ref="C860:D860"/>
    <mergeCell ref="C861:D861"/>
    <mergeCell ref="C862:D862"/>
    <mergeCell ref="C863:D863"/>
    <mergeCell ref="C864:D864"/>
    <mergeCell ref="C865:D865"/>
    <mergeCell ref="C854:D854"/>
    <mergeCell ref="C855:D855"/>
    <mergeCell ref="C856:D856"/>
    <mergeCell ref="C857:D857"/>
    <mergeCell ref="C858:D858"/>
    <mergeCell ref="C859:D859"/>
    <mergeCell ref="C885:D885"/>
    <mergeCell ref="C886:D886"/>
    <mergeCell ref="C887:D887"/>
    <mergeCell ref="C888:D888"/>
    <mergeCell ref="C889:D889"/>
    <mergeCell ref="C890:D890"/>
    <mergeCell ref="C878:D878"/>
    <mergeCell ref="C879:D879"/>
    <mergeCell ref="C880:D880"/>
    <mergeCell ref="C881:D881"/>
    <mergeCell ref="C883:D883"/>
    <mergeCell ref="C884:D884"/>
    <mergeCell ref="C872:D872"/>
    <mergeCell ref="C873:D873"/>
    <mergeCell ref="C874:D874"/>
    <mergeCell ref="C875:D875"/>
    <mergeCell ref="C876:D876"/>
    <mergeCell ref="C877:D877"/>
    <mergeCell ref="C903:D903"/>
    <mergeCell ref="C904:D904"/>
    <mergeCell ref="C905:D905"/>
    <mergeCell ref="C906:D906"/>
    <mergeCell ref="C907:D907"/>
    <mergeCell ref="C908:D908"/>
    <mergeCell ref="C897:D897"/>
    <mergeCell ref="C898:D898"/>
    <mergeCell ref="C899:D899"/>
    <mergeCell ref="C900:D900"/>
    <mergeCell ref="C901:D901"/>
    <mergeCell ref="C902:D902"/>
    <mergeCell ref="C891:D891"/>
    <mergeCell ref="C892:D892"/>
    <mergeCell ref="C893:D893"/>
    <mergeCell ref="C894:D894"/>
    <mergeCell ref="C895:D895"/>
    <mergeCell ref="C896:D896"/>
    <mergeCell ref="C921:D921"/>
    <mergeCell ref="C922:D922"/>
    <mergeCell ref="C923:D923"/>
    <mergeCell ref="C924:D924"/>
    <mergeCell ref="C925:D925"/>
    <mergeCell ref="C926:D926"/>
    <mergeCell ref="C915:D915"/>
    <mergeCell ref="C916:D916"/>
    <mergeCell ref="C917:D917"/>
    <mergeCell ref="C918:D918"/>
    <mergeCell ref="C919:D919"/>
    <mergeCell ref="C920:D920"/>
    <mergeCell ref="C909:D909"/>
    <mergeCell ref="C910:D910"/>
    <mergeCell ref="C911:D911"/>
    <mergeCell ref="C912:D912"/>
    <mergeCell ref="C913:D913"/>
    <mergeCell ref="C914:D914"/>
    <mergeCell ref="C948:D948"/>
    <mergeCell ref="C949:D949"/>
    <mergeCell ref="C950:D950"/>
    <mergeCell ref="C951:D951"/>
    <mergeCell ref="C952:D952"/>
    <mergeCell ref="C953:D953"/>
    <mergeCell ref="C956:D956"/>
    <mergeCell ref="C957:D957"/>
    <mergeCell ref="C939:D939"/>
    <mergeCell ref="C940:D940"/>
    <mergeCell ref="C942:D942"/>
    <mergeCell ref="C944:D944"/>
    <mergeCell ref="C927:D927"/>
    <mergeCell ref="C928:D928"/>
    <mergeCell ref="C929:D929"/>
    <mergeCell ref="C930:D930"/>
    <mergeCell ref="C931:D931"/>
    <mergeCell ref="C932:D932"/>
    <mergeCell ref="C970:D970"/>
    <mergeCell ref="C971:D971"/>
    <mergeCell ref="C972:D972"/>
    <mergeCell ref="C973:D973"/>
    <mergeCell ref="C974:D974"/>
    <mergeCell ref="C975:D975"/>
    <mergeCell ref="C964:D964"/>
    <mergeCell ref="C965:D965"/>
    <mergeCell ref="C966:D966"/>
    <mergeCell ref="C967:D967"/>
    <mergeCell ref="C968:D968"/>
    <mergeCell ref="C969:D969"/>
    <mergeCell ref="C958:D958"/>
    <mergeCell ref="C959:D959"/>
    <mergeCell ref="C960:D960"/>
    <mergeCell ref="C961:D961"/>
    <mergeCell ref="C962:D962"/>
    <mergeCell ref="C963:D963"/>
    <mergeCell ref="C988:D988"/>
    <mergeCell ref="C989:D989"/>
    <mergeCell ref="C990:D990"/>
    <mergeCell ref="C991:D991"/>
    <mergeCell ref="C992:D992"/>
    <mergeCell ref="C993:D993"/>
    <mergeCell ref="C982:D982"/>
    <mergeCell ref="C983:D983"/>
    <mergeCell ref="C984:D984"/>
    <mergeCell ref="C985:D985"/>
    <mergeCell ref="C986:D986"/>
    <mergeCell ref="C987:D987"/>
    <mergeCell ref="C976:D976"/>
    <mergeCell ref="C977:D977"/>
    <mergeCell ref="C978:D978"/>
    <mergeCell ref="C979:D979"/>
    <mergeCell ref="C980:D980"/>
    <mergeCell ref="C981:D981"/>
    <mergeCell ref="C1006:D1006"/>
    <mergeCell ref="C1007:D1007"/>
    <mergeCell ref="C1008:D1008"/>
    <mergeCell ref="C1009:D1009"/>
    <mergeCell ref="C1010:D1010"/>
    <mergeCell ref="C1011:D1011"/>
    <mergeCell ref="C1000:D1000"/>
    <mergeCell ref="C1001:D1001"/>
    <mergeCell ref="C1002:D1002"/>
    <mergeCell ref="C1003:D1003"/>
    <mergeCell ref="C1004:D1004"/>
    <mergeCell ref="C1005:D1005"/>
    <mergeCell ref="C994:D994"/>
    <mergeCell ref="C995:D995"/>
    <mergeCell ref="C996:D996"/>
    <mergeCell ref="C997:D997"/>
    <mergeCell ref="C998:D998"/>
    <mergeCell ref="C999:D999"/>
    <mergeCell ref="C1024:D1024"/>
    <mergeCell ref="C1025:D1025"/>
    <mergeCell ref="C1026:D1026"/>
    <mergeCell ref="C1027:D1027"/>
    <mergeCell ref="C1028:D1028"/>
    <mergeCell ref="C1029:D1029"/>
    <mergeCell ref="C1018:D1018"/>
    <mergeCell ref="C1019:D1019"/>
    <mergeCell ref="C1020:D1020"/>
    <mergeCell ref="C1021:D1021"/>
    <mergeCell ref="C1022:D1022"/>
    <mergeCell ref="C1023:D1023"/>
    <mergeCell ref="C1012:D1012"/>
    <mergeCell ref="C1013:D1013"/>
    <mergeCell ref="C1014:D1014"/>
    <mergeCell ref="C1015:D1015"/>
    <mergeCell ref="C1016:D1016"/>
    <mergeCell ref="C1017:D1017"/>
    <mergeCell ref="C1042:D1042"/>
    <mergeCell ref="C1043:D1043"/>
    <mergeCell ref="C1044:D1044"/>
    <mergeCell ref="C1045:D1045"/>
    <mergeCell ref="C1046:D1046"/>
    <mergeCell ref="C1047:D1047"/>
    <mergeCell ref="C1036:D1036"/>
    <mergeCell ref="C1037:D1037"/>
    <mergeCell ref="C1038:D1038"/>
    <mergeCell ref="C1039:D1039"/>
    <mergeCell ref="C1040:D1040"/>
    <mergeCell ref="C1041:D1041"/>
    <mergeCell ref="C1030:D1030"/>
    <mergeCell ref="C1031:D1031"/>
    <mergeCell ref="C1032:D1032"/>
    <mergeCell ref="C1033:D1033"/>
    <mergeCell ref="C1034:D1034"/>
    <mergeCell ref="C1035:D1035"/>
    <mergeCell ref="C1061:D1061"/>
    <mergeCell ref="C1062:D1062"/>
    <mergeCell ref="C1064:D1064"/>
    <mergeCell ref="C1065:D1065"/>
    <mergeCell ref="C1066:D1066"/>
    <mergeCell ref="C1067:D1067"/>
    <mergeCell ref="C1054:D1054"/>
    <mergeCell ref="C1056:D1056"/>
    <mergeCell ref="C1057:D1057"/>
    <mergeCell ref="C1058:D1058"/>
    <mergeCell ref="C1059:D1059"/>
    <mergeCell ref="C1060:D1060"/>
    <mergeCell ref="C1048:D1048"/>
    <mergeCell ref="C1049:D1049"/>
    <mergeCell ref="C1050:D1050"/>
    <mergeCell ref="C1051:D1051"/>
    <mergeCell ref="C1052:D1052"/>
    <mergeCell ref="C1053:D1053"/>
    <mergeCell ref="C1084:D1084"/>
    <mergeCell ref="C1085:D1085"/>
    <mergeCell ref="C1086:D1086"/>
    <mergeCell ref="C1087:D1087"/>
    <mergeCell ref="C1088:D1088"/>
    <mergeCell ref="C1089:D1089"/>
    <mergeCell ref="C1090:D1090"/>
    <mergeCell ref="C1092:D1092"/>
    <mergeCell ref="C1074:D1074"/>
    <mergeCell ref="C1075:D1075"/>
    <mergeCell ref="C1076:D1076"/>
    <mergeCell ref="C1077:D1077"/>
    <mergeCell ref="C1078:D1078"/>
    <mergeCell ref="C1079:D1079"/>
    <mergeCell ref="C1068:D1068"/>
    <mergeCell ref="C1069:D1069"/>
    <mergeCell ref="C1070:D1070"/>
    <mergeCell ref="C1071:D1071"/>
    <mergeCell ref="C1072:D1072"/>
    <mergeCell ref="C1073:D1073"/>
    <mergeCell ref="C1108:D1108"/>
    <mergeCell ref="C1109:D1109"/>
    <mergeCell ref="C1110:D1110"/>
    <mergeCell ref="C1111:D1111"/>
    <mergeCell ref="C1112:D1112"/>
    <mergeCell ref="C1114:D1114"/>
    <mergeCell ref="C1101:D1101"/>
    <mergeCell ref="C1102:D1102"/>
    <mergeCell ref="C1103:D1103"/>
    <mergeCell ref="C1104:D1104"/>
    <mergeCell ref="C1105:D1105"/>
    <mergeCell ref="C1106:D1106"/>
    <mergeCell ref="C1093:D1093"/>
    <mergeCell ref="C1094:D1094"/>
    <mergeCell ref="C1096:D1096"/>
    <mergeCell ref="C1098:D1098"/>
    <mergeCell ref="C1099:D1099"/>
    <mergeCell ref="C1100:D1100"/>
    <mergeCell ref="C1149:D1149"/>
    <mergeCell ref="C1151:D1151"/>
    <mergeCell ref="C1172:D1172"/>
    <mergeCell ref="C1174:D1174"/>
    <mergeCell ref="C1175:D1175"/>
    <mergeCell ref="C1136:D1136"/>
    <mergeCell ref="C1137:D1137"/>
    <mergeCell ref="C1139:D1139"/>
    <mergeCell ref="C1140:D1140"/>
    <mergeCell ref="C1141:D1141"/>
    <mergeCell ref="C1128:D1128"/>
    <mergeCell ref="C1129:D1129"/>
    <mergeCell ref="C1130:D1130"/>
    <mergeCell ref="C1131:D1131"/>
    <mergeCell ref="C1133:D1133"/>
    <mergeCell ref="C1135:D1135"/>
    <mergeCell ref="C1115:D1115"/>
    <mergeCell ref="C1116:D1116"/>
    <mergeCell ref="C1117:D1117"/>
    <mergeCell ref="C1122:D1122"/>
    <mergeCell ref="C1123:D1123"/>
    <mergeCell ref="C1124:D1124"/>
    <mergeCell ref="C1125:D1125"/>
    <mergeCell ref="C1126:D1126"/>
    <mergeCell ref="C1201:D1201"/>
    <mergeCell ref="C1202:D1202"/>
    <mergeCell ref="C1204:D1204"/>
    <mergeCell ref="C1206:D1206"/>
    <mergeCell ref="C1208:D1208"/>
    <mergeCell ref="C1210:D1210"/>
    <mergeCell ref="C1189:D1189"/>
    <mergeCell ref="C1190:D1190"/>
    <mergeCell ref="C1191:D1191"/>
    <mergeCell ref="C1192:D1192"/>
    <mergeCell ref="C1194:D1194"/>
    <mergeCell ref="C1195:D1195"/>
    <mergeCell ref="C1197:D1197"/>
    <mergeCell ref="C1199:D1199"/>
    <mergeCell ref="C1155:D1155"/>
    <mergeCell ref="C1157:D1157"/>
    <mergeCell ref="C1159:D1159"/>
    <mergeCell ref="C1160:D1160"/>
    <mergeCell ref="C1162:D1162"/>
    <mergeCell ref="C1164:D1164"/>
    <mergeCell ref="C1166:D1166"/>
    <mergeCell ref="C1168:D1168"/>
    <mergeCell ref="C1170:D1170"/>
    <mergeCell ref="C1229:D1229"/>
    <mergeCell ref="C1231:D1231"/>
    <mergeCell ref="C1233:D1233"/>
    <mergeCell ref="C1234:D1234"/>
    <mergeCell ref="C1236:D1236"/>
    <mergeCell ref="C1238:D1238"/>
    <mergeCell ref="C1220:D1220"/>
    <mergeCell ref="C1222:D1222"/>
    <mergeCell ref="C1223:D1223"/>
    <mergeCell ref="C1225:D1225"/>
    <mergeCell ref="C1226:D1226"/>
    <mergeCell ref="C1228:D1228"/>
    <mergeCell ref="C1211:D1211"/>
    <mergeCell ref="C1213:D1213"/>
    <mergeCell ref="C1214:D1214"/>
    <mergeCell ref="C1216:D1216"/>
    <mergeCell ref="C1217:D1217"/>
    <mergeCell ref="C1219:D1219"/>
    <mergeCell ref="C1261:D1261"/>
    <mergeCell ref="C1262:D1262"/>
    <mergeCell ref="C1263:D1263"/>
    <mergeCell ref="C1264:D1264"/>
    <mergeCell ref="C1265:D1265"/>
    <mergeCell ref="C1266:D1266"/>
    <mergeCell ref="C1251:D1251"/>
    <mergeCell ref="C1252:D1252"/>
    <mergeCell ref="C1253:D1253"/>
    <mergeCell ref="C1254:D1254"/>
    <mergeCell ref="C1256:D1256"/>
    <mergeCell ref="C1257:D1257"/>
    <mergeCell ref="C1258:D1258"/>
    <mergeCell ref="C1259:D1259"/>
    <mergeCell ref="C1240:D1240"/>
    <mergeCell ref="C1241:D1241"/>
    <mergeCell ref="C1242:D1242"/>
    <mergeCell ref="C1244:D1244"/>
    <mergeCell ref="C1245:D1245"/>
    <mergeCell ref="C1246:D1246"/>
    <mergeCell ref="C1283:D1283"/>
    <mergeCell ref="C1284:D1284"/>
    <mergeCell ref="C1285:D1285"/>
    <mergeCell ref="C1286:D1286"/>
    <mergeCell ref="C1287:D1287"/>
    <mergeCell ref="C1288:D1288"/>
    <mergeCell ref="C1277:D1277"/>
    <mergeCell ref="C1278:D1278"/>
    <mergeCell ref="C1279:D1279"/>
    <mergeCell ref="C1280:D1280"/>
    <mergeCell ref="C1281:D1281"/>
    <mergeCell ref="C1282:D1282"/>
    <mergeCell ref="C1268:D1268"/>
    <mergeCell ref="C1271:D1271"/>
    <mergeCell ref="C1272:D1272"/>
    <mergeCell ref="C1274:D1274"/>
    <mergeCell ref="C1275:D1275"/>
    <mergeCell ref="C1276:D1276"/>
    <mergeCell ref="C1309:D1309"/>
    <mergeCell ref="C1310:D1310"/>
    <mergeCell ref="C1311:D1311"/>
    <mergeCell ref="C1316:D1316"/>
    <mergeCell ref="C1317:D1317"/>
    <mergeCell ref="C1318:D1318"/>
    <mergeCell ref="C1319:D1319"/>
    <mergeCell ref="C1320:D1320"/>
    <mergeCell ref="C1299:D1299"/>
    <mergeCell ref="C1301:D1301"/>
    <mergeCell ref="C1303:D1303"/>
    <mergeCell ref="C1305:D1305"/>
    <mergeCell ref="C1306:D1306"/>
    <mergeCell ref="C1307:D1307"/>
    <mergeCell ref="C1289:D1289"/>
    <mergeCell ref="C1291:D1291"/>
    <mergeCell ref="C1293:D1293"/>
    <mergeCell ref="C1295:D1295"/>
    <mergeCell ref="C1296:D1296"/>
    <mergeCell ref="C1298:D1298"/>
    <mergeCell ref="C1338:D1338"/>
    <mergeCell ref="C1339:D1339"/>
    <mergeCell ref="C1340:D1340"/>
    <mergeCell ref="C1341:D1341"/>
    <mergeCell ref="C1342:D1342"/>
    <mergeCell ref="C1343:D1343"/>
    <mergeCell ref="C1327:D1327"/>
    <mergeCell ref="C1328:D1328"/>
    <mergeCell ref="C1332:D1332"/>
    <mergeCell ref="C1333:D1333"/>
    <mergeCell ref="C1334:D1334"/>
    <mergeCell ref="C1335:D1335"/>
    <mergeCell ref="C1336:D1336"/>
    <mergeCell ref="C1337:D1337"/>
    <mergeCell ref="C1321:D1321"/>
    <mergeCell ref="C1322:D1322"/>
    <mergeCell ref="C1323:D1323"/>
    <mergeCell ref="C1324:D1324"/>
    <mergeCell ref="C1325:D1325"/>
    <mergeCell ref="C1326:D1326"/>
    <mergeCell ref="C1358:D1358"/>
    <mergeCell ref="C1359:D1359"/>
    <mergeCell ref="C1360:D1360"/>
    <mergeCell ref="C1361:D1361"/>
    <mergeCell ref="C1362:D1362"/>
    <mergeCell ref="C1363:D1363"/>
    <mergeCell ref="C1352:D1352"/>
    <mergeCell ref="C1353:D1353"/>
    <mergeCell ref="C1354:D1354"/>
    <mergeCell ref="C1355:D1355"/>
    <mergeCell ref="C1356:D1356"/>
    <mergeCell ref="C1357:D1357"/>
    <mergeCell ref="C1344:D1344"/>
    <mergeCell ref="C1345:D1345"/>
    <mergeCell ref="C1346:D1346"/>
    <mergeCell ref="C1349:D1349"/>
    <mergeCell ref="C1350:D1350"/>
    <mergeCell ref="C1351:D1351"/>
    <mergeCell ref="C1376:D1376"/>
    <mergeCell ref="C1377:D1377"/>
    <mergeCell ref="C1378:D1378"/>
    <mergeCell ref="C1379:D1379"/>
    <mergeCell ref="C1380:D1380"/>
    <mergeCell ref="C1381:D1381"/>
    <mergeCell ref="C1370:D1370"/>
    <mergeCell ref="C1371:D1371"/>
    <mergeCell ref="C1372:D1372"/>
    <mergeCell ref="C1373:D1373"/>
    <mergeCell ref="C1374:D1374"/>
    <mergeCell ref="C1375:D1375"/>
    <mergeCell ref="C1364:D1364"/>
    <mergeCell ref="C1365:D1365"/>
    <mergeCell ref="C1366:D1366"/>
    <mergeCell ref="C1367:D1367"/>
    <mergeCell ref="C1368:D1368"/>
    <mergeCell ref="C1369:D1369"/>
    <mergeCell ref="C1395:D1395"/>
    <mergeCell ref="C1396:D1396"/>
    <mergeCell ref="C1397:D1397"/>
    <mergeCell ref="C1398:D1398"/>
    <mergeCell ref="C1399:D1399"/>
    <mergeCell ref="C1402:D1402"/>
    <mergeCell ref="C1388:D1388"/>
    <mergeCell ref="C1389:D1389"/>
    <mergeCell ref="C1390:D1390"/>
    <mergeCell ref="C1392:D1392"/>
    <mergeCell ref="C1393:D1393"/>
    <mergeCell ref="C1394:D1394"/>
    <mergeCell ref="C1382:D1382"/>
    <mergeCell ref="C1383:D1383"/>
    <mergeCell ref="C1384:D1384"/>
    <mergeCell ref="C1385:D1385"/>
    <mergeCell ref="C1386:D1386"/>
    <mergeCell ref="C1387:D1387"/>
    <mergeCell ref="C1432:D1432"/>
    <mergeCell ref="C1433:D1433"/>
    <mergeCell ref="C1434:D1434"/>
    <mergeCell ref="C1435:D1435"/>
    <mergeCell ref="C1436:D1436"/>
    <mergeCell ref="C1437:D1437"/>
    <mergeCell ref="C1418:D1418"/>
    <mergeCell ref="C1420:D1420"/>
    <mergeCell ref="C1421:D1421"/>
    <mergeCell ref="C1422:D1422"/>
    <mergeCell ref="C1423:D1423"/>
    <mergeCell ref="C1424:D1424"/>
    <mergeCell ref="C1425:D1425"/>
    <mergeCell ref="C1426:D1426"/>
    <mergeCell ref="C1427:D1427"/>
    <mergeCell ref="C1404:D1404"/>
    <mergeCell ref="C1406:D1406"/>
    <mergeCell ref="C1408:D1408"/>
    <mergeCell ref="C1410:D1410"/>
    <mergeCell ref="C1413:D1413"/>
    <mergeCell ref="C1428:D1428"/>
    <mergeCell ref="C1429:D1429"/>
    <mergeCell ref="C1430:D1430"/>
    <mergeCell ref="C1431:D1431"/>
    <mergeCell ref="C1450:D1450"/>
    <mergeCell ref="C1451:D1451"/>
    <mergeCell ref="C1452:D1452"/>
    <mergeCell ref="C1453:D1453"/>
    <mergeCell ref="C1454:D1454"/>
    <mergeCell ref="C1455:D1455"/>
    <mergeCell ref="C1444:D1444"/>
    <mergeCell ref="C1445:D1445"/>
    <mergeCell ref="C1446:D1446"/>
    <mergeCell ref="C1447:D1447"/>
    <mergeCell ref="C1448:D1448"/>
    <mergeCell ref="C1449:D1449"/>
    <mergeCell ref="C1438:D1438"/>
    <mergeCell ref="C1439:D1439"/>
    <mergeCell ref="C1440:D1440"/>
    <mergeCell ref="C1441:D1441"/>
    <mergeCell ref="C1442:D1442"/>
    <mergeCell ref="C1443:D1443"/>
    <mergeCell ref="C1468:D1468"/>
    <mergeCell ref="C1469:D1469"/>
    <mergeCell ref="C1470:D1470"/>
    <mergeCell ref="C1471:D1471"/>
    <mergeCell ref="C1472:D1472"/>
    <mergeCell ref="C1473:D1473"/>
    <mergeCell ref="C1462:D1462"/>
    <mergeCell ref="C1463:D1463"/>
    <mergeCell ref="C1464:D1464"/>
    <mergeCell ref="C1465:D1465"/>
    <mergeCell ref="C1466:D1466"/>
    <mergeCell ref="C1467:D1467"/>
    <mergeCell ref="C1456:D1456"/>
    <mergeCell ref="C1457:D1457"/>
    <mergeCell ref="C1458:D1458"/>
    <mergeCell ref="C1459:D1459"/>
    <mergeCell ref="C1460:D1460"/>
    <mergeCell ref="C1461:D1461"/>
    <mergeCell ref="C1486:D1486"/>
    <mergeCell ref="C1487:D1487"/>
    <mergeCell ref="C1488:D1488"/>
    <mergeCell ref="C1489:D1489"/>
    <mergeCell ref="C1490:D1490"/>
    <mergeCell ref="C1491:D1491"/>
    <mergeCell ref="C1480:D1480"/>
    <mergeCell ref="C1481:D1481"/>
    <mergeCell ref="C1482:D1482"/>
    <mergeCell ref="C1483:D1483"/>
    <mergeCell ref="C1484:D1484"/>
    <mergeCell ref="C1485:D1485"/>
    <mergeCell ref="C1474:D1474"/>
    <mergeCell ref="C1475:D1475"/>
    <mergeCell ref="C1476:D1476"/>
    <mergeCell ref="C1477:D1477"/>
    <mergeCell ref="C1478:D1478"/>
    <mergeCell ref="C1479:D1479"/>
    <mergeCell ref="C1504:D1504"/>
    <mergeCell ref="C1505:D1505"/>
    <mergeCell ref="C1506:D1506"/>
    <mergeCell ref="C1507:D1507"/>
    <mergeCell ref="C1508:D1508"/>
    <mergeCell ref="C1509:D1509"/>
    <mergeCell ref="C1498:D1498"/>
    <mergeCell ref="C1499:D1499"/>
    <mergeCell ref="C1500:D1500"/>
    <mergeCell ref="C1501:D1501"/>
    <mergeCell ref="C1502:D1502"/>
    <mergeCell ref="C1503:D1503"/>
    <mergeCell ref="C1492:D1492"/>
    <mergeCell ref="C1493:D1493"/>
    <mergeCell ref="C1494:D1494"/>
    <mergeCell ref="C1495:D1495"/>
    <mergeCell ref="C1496:D1496"/>
    <mergeCell ref="C1497:D1497"/>
    <mergeCell ref="C1523:D1523"/>
    <mergeCell ref="C1524:D1524"/>
    <mergeCell ref="C1525:D1525"/>
    <mergeCell ref="C1526:D1526"/>
    <mergeCell ref="C1527:D1527"/>
    <mergeCell ref="C1528:D1528"/>
    <mergeCell ref="C1516:D1516"/>
    <mergeCell ref="C1517:D1517"/>
    <mergeCell ref="C1518:D1518"/>
    <mergeCell ref="C1519:D1519"/>
    <mergeCell ref="C1520:D1520"/>
    <mergeCell ref="C1522:D1522"/>
    <mergeCell ref="C1510:D1510"/>
    <mergeCell ref="C1511:D1511"/>
    <mergeCell ref="C1512:D1512"/>
    <mergeCell ref="C1513:D1513"/>
    <mergeCell ref="C1514:D1514"/>
    <mergeCell ref="C1515:D1515"/>
    <mergeCell ref="C1542:D1542"/>
    <mergeCell ref="C1543:D1543"/>
    <mergeCell ref="C1544:D1544"/>
    <mergeCell ref="C1545:D1545"/>
    <mergeCell ref="C1546:D1546"/>
    <mergeCell ref="C1547:D1547"/>
    <mergeCell ref="C1536:D1536"/>
    <mergeCell ref="C1537:D1537"/>
    <mergeCell ref="C1538:D1538"/>
    <mergeCell ref="C1539:D1539"/>
    <mergeCell ref="C1540:D1540"/>
    <mergeCell ref="C1541:D1541"/>
    <mergeCell ref="C1530:D1530"/>
    <mergeCell ref="C1531:D1531"/>
    <mergeCell ref="C1532:D1532"/>
    <mergeCell ref="C1533:D1533"/>
    <mergeCell ref="C1534:D1534"/>
    <mergeCell ref="C1535:D1535"/>
    <mergeCell ref="C1560:D1560"/>
    <mergeCell ref="C1561:D1561"/>
    <mergeCell ref="C1562:D1562"/>
    <mergeCell ref="C1563:D1563"/>
    <mergeCell ref="C1564:D1564"/>
    <mergeCell ref="C1566:D1566"/>
    <mergeCell ref="C1554:D1554"/>
    <mergeCell ref="C1555:D1555"/>
    <mergeCell ref="C1556:D1556"/>
    <mergeCell ref="C1557:D1557"/>
    <mergeCell ref="C1558:D1558"/>
    <mergeCell ref="C1559:D1559"/>
    <mergeCell ref="C1548:D1548"/>
    <mergeCell ref="C1549:D1549"/>
    <mergeCell ref="C1550:D1550"/>
    <mergeCell ref="C1551:D1551"/>
    <mergeCell ref="C1552:D1552"/>
    <mergeCell ref="C1553:D1553"/>
    <mergeCell ref="C1579:D1579"/>
    <mergeCell ref="C1580:D1580"/>
    <mergeCell ref="C1581:D1581"/>
    <mergeCell ref="C1582:D1582"/>
    <mergeCell ref="C1583:D1583"/>
    <mergeCell ref="C1584:D1584"/>
    <mergeCell ref="C1573:D1573"/>
    <mergeCell ref="C1574:D1574"/>
    <mergeCell ref="C1575:D1575"/>
    <mergeCell ref="C1576:D1576"/>
    <mergeCell ref="C1577:D1577"/>
    <mergeCell ref="C1578:D1578"/>
    <mergeCell ref="C1567:D1567"/>
    <mergeCell ref="C1568:D1568"/>
    <mergeCell ref="C1569:D1569"/>
    <mergeCell ref="C1570:D1570"/>
    <mergeCell ref="C1571:D1571"/>
    <mergeCell ref="C1572:D1572"/>
    <mergeCell ref="C1597:D1597"/>
    <mergeCell ref="C1598:D1598"/>
    <mergeCell ref="C1599:D1599"/>
    <mergeCell ref="C1600:D1600"/>
    <mergeCell ref="C1601:D1601"/>
    <mergeCell ref="C1602:D1602"/>
    <mergeCell ref="C1591:D1591"/>
    <mergeCell ref="C1592:D1592"/>
    <mergeCell ref="C1593:D1593"/>
    <mergeCell ref="C1594:D1594"/>
    <mergeCell ref="C1595:D1595"/>
    <mergeCell ref="C1596:D1596"/>
    <mergeCell ref="C1585:D1585"/>
    <mergeCell ref="C1586:D1586"/>
    <mergeCell ref="C1587:D1587"/>
    <mergeCell ref="C1588:D1588"/>
    <mergeCell ref="C1589:D1589"/>
    <mergeCell ref="C1590:D1590"/>
    <mergeCell ref="C1615:D1615"/>
    <mergeCell ref="C1616:D1616"/>
    <mergeCell ref="C1617:D1617"/>
    <mergeCell ref="C1618:D1618"/>
    <mergeCell ref="C1619:D1619"/>
    <mergeCell ref="C1620:D1620"/>
    <mergeCell ref="C1609:D1609"/>
    <mergeCell ref="C1610:D1610"/>
    <mergeCell ref="C1611:D1611"/>
    <mergeCell ref="C1612:D1612"/>
    <mergeCell ref="C1613:D1613"/>
    <mergeCell ref="C1614:D1614"/>
    <mergeCell ref="C1603:D1603"/>
    <mergeCell ref="C1604:D1604"/>
    <mergeCell ref="C1605:D1605"/>
    <mergeCell ref="C1606:D1606"/>
    <mergeCell ref="C1607:D1607"/>
    <mergeCell ref="C1608:D1608"/>
    <mergeCell ref="C1633:D1633"/>
    <mergeCell ref="C1634:D1634"/>
    <mergeCell ref="C1635:D1635"/>
    <mergeCell ref="C1636:D1636"/>
    <mergeCell ref="C1637:D1637"/>
    <mergeCell ref="C1638:D1638"/>
    <mergeCell ref="C1627:D1627"/>
    <mergeCell ref="C1628:D1628"/>
    <mergeCell ref="C1629:D1629"/>
    <mergeCell ref="C1630:D1630"/>
    <mergeCell ref="C1631:D1631"/>
    <mergeCell ref="C1632:D1632"/>
    <mergeCell ref="C1621:D1621"/>
    <mergeCell ref="C1622:D1622"/>
    <mergeCell ref="C1623:D1623"/>
    <mergeCell ref="C1624:D1624"/>
    <mergeCell ref="C1625:D1625"/>
    <mergeCell ref="C1626:D1626"/>
    <mergeCell ref="C1655:D1655"/>
    <mergeCell ref="C1657:D1657"/>
    <mergeCell ref="C1659:D1659"/>
    <mergeCell ref="C1664:D1664"/>
    <mergeCell ref="C1666:D1666"/>
    <mergeCell ref="C1667:D1667"/>
    <mergeCell ref="C1668:D1668"/>
    <mergeCell ref="C1645:D1645"/>
    <mergeCell ref="C1646:D1646"/>
    <mergeCell ref="C1648:D1648"/>
    <mergeCell ref="C1650:D1650"/>
    <mergeCell ref="C1652:D1652"/>
    <mergeCell ref="C1653:D1653"/>
    <mergeCell ref="C1639:D1639"/>
    <mergeCell ref="C1640:D1640"/>
    <mergeCell ref="C1641:D1641"/>
    <mergeCell ref="C1642:D1642"/>
    <mergeCell ref="C1643:D1643"/>
    <mergeCell ref="C1644:D1644"/>
    <mergeCell ref="C1691:D1691"/>
    <mergeCell ref="C1692:D1692"/>
    <mergeCell ref="C1693:D1693"/>
    <mergeCell ref="C1694:D1694"/>
    <mergeCell ref="C1695:D1695"/>
    <mergeCell ref="C1696:D1696"/>
    <mergeCell ref="C1685:D1685"/>
    <mergeCell ref="C1686:D1686"/>
    <mergeCell ref="C1687:D1687"/>
    <mergeCell ref="C1688:D1688"/>
    <mergeCell ref="C1689:D1689"/>
    <mergeCell ref="C1690:D1690"/>
    <mergeCell ref="C1677:D1677"/>
    <mergeCell ref="C1678:D1678"/>
    <mergeCell ref="C1679:D1679"/>
    <mergeCell ref="C1680:D1680"/>
    <mergeCell ref="C1681:D1681"/>
    <mergeCell ref="C1682:D1682"/>
    <mergeCell ref="C1683:D1683"/>
    <mergeCell ref="C1684:D1684"/>
    <mergeCell ref="C1709:D1709"/>
    <mergeCell ref="C1710:D1710"/>
    <mergeCell ref="C1711:D1711"/>
    <mergeCell ref="C1712:D1712"/>
    <mergeCell ref="C1713:D1713"/>
    <mergeCell ref="C1714:D1714"/>
    <mergeCell ref="C1703:D1703"/>
    <mergeCell ref="C1704:D1704"/>
    <mergeCell ref="C1705:D1705"/>
    <mergeCell ref="C1706:D1706"/>
    <mergeCell ref="C1707:D1707"/>
    <mergeCell ref="C1708:D1708"/>
    <mergeCell ref="C1697:D1697"/>
    <mergeCell ref="C1698:D1698"/>
    <mergeCell ref="C1699:D1699"/>
    <mergeCell ref="C1700:D1700"/>
    <mergeCell ref="C1701:D1701"/>
    <mergeCell ref="C1702:D1702"/>
    <mergeCell ref="C1727:D1727"/>
    <mergeCell ref="C1728:D1728"/>
    <mergeCell ref="C1729:D1729"/>
    <mergeCell ref="C1730:D1730"/>
    <mergeCell ref="C1731:D1731"/>
    <mergeCell ref="C1732:D1732"/>
    <mergeCell ref="C1721:D1721"/>
    <mergeCell ref="C1722:D1722"/>
    <mergeCell ref="C1723:D1723"/>
    <mergeCell ref="C1724:D1724"/>
    <mergeCell ref="C1725:D1725"/>
    <mergeCell ref="C1726:D1726"/>
    <mergeCell ref="C1715:D1715"/>
    <mergeCell ref="C1716:D1716"/>
    <mergeCell ref="C1717:D1717"/>
    <mergeCell ref="C1718:D1718"/>
    <mergeCell ref="C1719:D1719"/>
    <mergeCell ref="C1720:D1720"/>
    <mergeCell ref="C1745:D1745"/>
    <mergeCell ref="C1746:D1746"/>
    <mergeCell ref="C1747:D1747"/>
    <mergeCell ref="C1748:D1748"/>
    <mergeCell ref="C1749:D1749"/>
    <mergeCell ref="C1750:D1750"/>
    <mergeCell ref="C1739:D1739"/>
    <mergeCell ref="C1740:D1740"/>
    <mergeCell ref="C1741:D1741"/>
    <mergeCell ref="C1742:D1742"/>
    <mergeCell ref="C1743:D1743"/>
    <mergeCell ref="C1744:D1744"/>
    <mergeCell ref="C1733:D1733"/>
    <mergeCell ref="C1734:D1734"/>
    <mergeCell ref="C1735:D1735"/>
    <mergeCell ref="C1736:D1736"/>
    <mergeCell ref="C1737:D1737"/>
    <mergeCell ref="C1738:D1738"/>
    <mergeCell ref="C1763:D1763"/>
    <mergeCell ref="C1764:D1764"/>
    <mergeCell ref="C1765:D1765"/>
    <mergeCell ref="C1766:D1766"/>
    <mergeCell ref="C1767:D1767"/>
    <mergeCell ref="C1768:D1768"/>
    <mergeCell ref="C1757:D1757"/>
    <mergeCell ref="C1758:D1758"/>
    <mergeCell ref="C1759:D1759"/>
    <mergeCell ref="C1760:D1760"/>
    <mergeCell ref="C1761:D1761"/>
    <mergeCell ref="C1762:D1762"/>
    <mergeCell ref="C1751:D1751"/>
    <mergeCell ref="C1752:D1752"/>
    <mergeCell ref="C1753:D1753"/>
    <mergeCell ref="C1754:D1754"/>
    <mergeCell ref="C1755:D1755"/>
    <mergeCell ref="C1756:D1756"/>
    <mergeCell ref="C1781:D1781"/>
    <mergeCell ref="C1782:D1782"/>
    <mergeCell ref="C1783:D1783"/>
    <mergeCell ref="C1784:D1784"/>
    <mergeCell ref="C1785:D1785"/>
    <mergeCell ref="C1786:D1786"/>
    <mergeCell ref="C1775:D1775"/>
    <mergeCell ref="C1776:D1776"/>
    <mergeCell ref="C1777:D1777"/>
    <mergeCell ref="C1778:D1778"/>
    <mergeCell ref="C1779:D1779"/>
    <mergeCell ref="C1780:D1780"/>
    <mergeCell ref="C1769:D1769"/>
    <mergeCell ref="C1770:D1770"/>
    <mergeCell ref="C1771:D1771"/>
    <mergeCell ref="C1772:D1772"/>
    <mergeCell ref="C1773:D1773"/>
    <mergeCell ref="C1774:D1774"/>
    <mergeCell ref="C1800:D1800"/>
    <mergeCell ref="C1801:D1801"/>
    <mergeCell ref="C1802:D1802"/>
    <mergeCell ref="C1803:D1803"/>
    <mergeCell ref="C1804:D1804"/>
    <mergeCell ref="C1805:D1805"/>
    <mergeCell ref="C1794:D1794"/>
    <mergeCell ref="C1795:D1795"/>
    <mergeCell ref="C1796:D1796"/>
    <mergeCell ref="C1797:D1797"/>
    <mergeCell ref="C1798:D1798"/>
    <mergeCell ref="C1799:D1799"/>
    <mergeCell ref="C1787:D1787"/>
    <mergeCell ref="C1788:D1788"/>
    <mergeCell ref="C1789:D1789"/>
    <mergeCell ref="C1791:D1791"/>
    <mergeCell ref="C1792:D1792"/>
    <mergeCell ref="C1793:D1793"/>
    <mergeCell ref="C1818:D1818"/>
    <mergeCell ref="C1819:D1819"/>
    <mergeCell ref="C1820:D1820"/>
    <mergeCell ref="C1821:D1821"/>
    <mergeCell ref="C1822:D1822"/>
    <mergeCell ref="C1823:D1823"/>
    <mergeCell ref="C1812:D1812"/>
    <mergeCell ref="C1813:D1813"/>
    <mergeCell ref="C1814:D1814"/>
    <mergeCell ref="C1815:D1815"/>
    <mergeCell ref="C1816:D1816"/>
    <mergeCell ref="C1817:D1817"/>
    <mergeCell ref="C1806:D1806"/>
    <mergeCell ref="C1807:D1807"/>
    <mergeCell ref="C1808:D1808"/>
    <mergeCell ref="C1809:D1809"/>
    <mergeCell ref="C1810:D1810"/>
    <mergeCell ref="C1811:D1811"/>
    <mergeCell ref="C1836:D1836"/>
    <mergeCell ref="C1837:D1837"/>
    <mergeCell ref="C1838:D1838"/>
    <mergeCell ref="C1839:D1839"/>
    <mergeCell ref="C1840:D1840"/>
    <mergeCell ref="C1841:D1841"/>
    <mergeCell ref="C1830:D1830"/>
    <mergeCell ref="C1831:D1831"/>
    <mergeCell ref="C1832:D1832"/>
    <mergeCell ref="C1833:D1833"/>
    <mergeCell ref="C1834:D1834"/>
    <mergeCell ref="C1835:D1835"/>
    <mergeCell ref="C1824:D1824"/>
    <mergeCell ref="C1825:D1825"/>
    <mergeCell ref="C1826:D1826"/>
    <mergeCell ref="C1827:D1827"/>
    <mergeCell ref="C1828:D1828"/>
    <mergeCell ref="C1829:D1829"/>
    <mergeCell ref="C1854:D1854"/>
    <mergeCell ref="C1855:D1855"/>
    <mergeCell ref="C1856:D1856"/>
    <mergeCell ref="C1857:D1857"/>
    <mergeCell ref="C1858:D1858"/>
    <mergeCell ref="C1859:D1859"/>
    <mergeCell ref="C1848:D1848"/>
    <mergeCell ref="C1849:D1849"/>
    <mergeCell ref="C1850:D1850"/>
    <mergeCell ref="C1851:D1851"/>
    <mergeCell ref="C1852:D1852"/>
    <mergeCell ref="C1853:D1853"/>
    <mergeCell ref="C1842:D1842"/>
    <mergeCell ref="C1843:D1843"/>
    <mergeCell ref="C1844:D1844"/>
    <mergeCell ref="C1845:D1845"/>
    <mergeCell ref="C1846:D1846"/>
    <mergeCell ref="C1847:D1847"/>
    <mergeCell ref="C1872:D1872"/>
    <mergeCell ref="C1873:D1873"/>
    <mergeCell ref="C1874:D1874"/>
    <mergeCell ref="C1875:D1875"/>
    <mergeCell ref="C1876:D1876"/>
    <mergeCell ref="C1877:D1877"/>
    <mergeCell ref="C1866:D1866"/>
    <mergeCell ref="C1867:D1867"/>
    <mergeCell ref="C1868:D1868"/>
    <mergeCell ref="C1869:D1869"/>
    <mergeCell ref="C1870:D1870"/>
    <mergeCell ref="C1871:D1871"/>
    <mergeCell ref="C1860:D1860"/>
    <mergeCell ref="C1861:D1861"/>
    <mergeCell ref="C1862:D1862"/>
    <mergeCell ref="C1863:D1863"/>
    <mergeCell ref="C1864:D1864"/>
    <mergeCell ref="C1865:D1865"/>
    <mergeCell ref="C1890:D1890"/>
    <mergeCell ref="C1891:D1891"/>
    <mergeCell ref="C1892:D1892"/>
    <mergeCell ref="C1895:D1895"/>
    <mergeCell ref="C1897:D1897"/>
    <mergeCell ref="C1898:D1898"/>
    <mergeCell ref="C1884:D1884"/>
    <mergeCell ref="C1885:D1885"/>
    <mergeCell ref="C1886:D1886"/>
    <mergeCell ref="C1887:D1887"/>
    <mergeCell ref="C1888:D1888"/>
    <mergeCell ref="C1889:D1889"/>
    <mergeCell ref="C1878:D1878"/>
    <mergeCell ref="C1879:D1879"/>
    <mergeCell ref="C1880:D1880"/>
    <mergeCell ref="C1881:D1881"/>
    <mergeCell ref="C1882:D1882"/>
    <mergeCell ref="C1883:D1883"/>
    <mergeCell ref="C1911:D1911"/>
    <mergeCell ref="C1912:D1912"/>
    <mergeCell ref="C1913:D1913"/>
    <mergeCell ref="C1914:D1914"/>
    <mergeCell ref="C1915:D1915"/>
    <mergeCell ref="C1916:D1916"/>
    <mergeCell ref="C1905:D1905"/>
    <mergeCell ref="C1906:D1906"/>
    <mergeCell ref="C1907:D1907"/>
    <mergeCell ref="C1908:D1908"/>
    <mergeCell ref="C1909:D1909"/>
    <mergeCell ref="C1910:D1910"/>
    <mergeCell ref="C1899:D1899"/>
    <mergeCell ref="C1900:D1900"/>
    <mergeCell ref="C1901:D1901"/>
    <mergeCell ref="C1902:D1902"/>
    <mergeCell ref="C1903:D1903"/>
    <mergeCell ref="C1904:D1904"/>
    <mergeCell ref="C1929:D1929"/>
    <mergeCell ref="C1930:D1930"/>
    <mergeCell ref="C1931:D1931"/>
    <mergeCell ref="C1932:D1932"/>
    <mergeCell ref="C1933:D1933"/>
    <mergeCell ref="C1934:D1934"/>
    <mergeCell ref="C1923:D1923"/>
    <mergeCell ref="C1924:D1924"/>
    <mergeCell ref="C1925:D1925"/>
    <mergeCell ref="C1926:D1926"/>
    <mergeCell ref="C1927:D1927"/>
    <mergeCell ref="C1928:D1928"/>
    <mergeCell ref="C1917:D1917"/>
    <mergeCell ref="C1918:D1918"/>
    <mergeCell ref="C1919:D1919"/>
    <mergeCell ref="C1920:D1920"/>
    <mergeCell ref="C1921:D1921"/>
    <mergeCell ref="C1922:D1922"/>
    <mergeCell ref="C1947:D1947"/>
    <mergeCell ref="C1948:D1948"/>
    <mergeCell ref="C1949:D1949"/>
    <mergeCell ref="C1950:D1950"/>
    <mergeCell ref="C1951:D1951"/>
    <mergeCell ref="C1952:D1952"/>
    <mergeCell ref="C1941:D1941"/>
    <mergeCell ref="C1942:D1942"/>
    <mergeCell ref="C1943:D1943"/>
    <mergeCell ref="C1944:D1944"/>
    <mergeCell ref="C1945:D1945"/>
    <mergeCell ref="C1946:D1946"/>
    <mergeCell ref="C1935:D1935"/>
    <mergeCell ref="C1936:D1936"/>
    <mergeCell ref="C1937:D1937"/>
    <mergeCell ref="C1938:D1938"/>
    <mergeCell ref="C1939:D1939"/>
    <mergeCell ref="C1940:D1940"/>
    <mergeCell ref="C1965:D1965"/>
    <mergeCell ref="C1966:D1966"/>
    <mergeCell ref="C1967:D1967"/>
    <mergeCell ref="C1968:D1968"/>
    <mergeCell ref="C1969:D1969"/>
    <mergeCell ref="C1970:D1970"/>
    <mergeCell ref="C1959:D1959"/>
    <mergeCell ref="C1960:D1960"/>
    <mergeCell ref="C1961:D1961"/>
    <mergeCell ref="C1962:D1962"/>
    <mergeCell ref="C1963:D1963"/>
    <mergeCell ref="C1964:D1964"/>
    <mergeCell ref="C1953:D1953"/>
    <mergeCell ref="C1954:D1954"/>
    <mergeCell ref="C1955:D1955"/>
    <mergeCell ref="C1956:D1956"/>
    <mergeCell ref="C1957:D1957"/>
    <mergeCell ref="C1958:D1958"/>
    <mergeCell ref="C1983:D1983"/>
    <mergeCell ref="C1984:D1984"/>
    <mergeCell ref="C1985:D1985"/>
    <mergeCell ref="C1986:D1986"/>
    <mergeCell ref="C1987:D1987"/>
    <mergeCell ref="C1988:D1988"/>
    <mergeCell ref="C1977:D1977"/>
    <mergeCell ref="C1978:D1978"/>
    <mergeCell ref="C1979:D1979"/>
    <mergeCell ref="C1980:D1980"/>
    <mergeCell ref="C1981:D1981"/>
    <mergeCell ref="C1982:D1982"/>
    <mergeCell ref="C1971:D1971"/>
    <mergeCell ref="C1972:D1972"/>
    <mergeCell ref="C1973:D1973"/>
    <mergeCell ref="C1974:D1974"/>
    <mergeCell ref="C1975:D1975"/>
    <mergeCell ref="C1976:D1976"/>
    <mergeCell ref="C2001:D2001"/>
    <mergeCell ref="C2002:D2002"/>
    <mergeCell ref="C2003:D2003"/>
    <mergeCell ref="C2004:D2004"/>
    <mergeCell ref="C2005:D2005"/>
    <mergeCell ref="C2006:D2006"/>
    <mergeCell ref="C1995:D1995"/>
    <mergeCell ref="C1996:D1996"/>
    <mergeCell ref="C1997:D1997"/>
    <mergeCell ref="C1998:D1998"/>
    <mergeCell ref="C1999:D1999"/>
    <mergeCell ref="C2000:D2000"/>
    <mergeCell ref="C1989:D1989"/>
    <mergeCell ref="C1990:D1990"/>
    <mergeCell ref="C1991:D1991"/>
    <mergeCell ref="C1992:D1992"/>
    <mergeCell ref="C1993:D1993"/>
    <mergeCell ref="C1994:D1994"/>
    <mergeCell ref="C2043:D2043"/>
    <mergeCell ref="C2044:D2044"/>
    <mergeCell ref="C2045:D2045"/>
    <mergeCell ref="C2046:D2046"/>
    <mergeCell ref="C2047:D2047"/>
    <mergeCell ref="C2048:D2048"/>
    <mergeCell ref="C2028:D2028"/>
    <mergeCell ref="C2030:D2030"/>
    <mergeCell ref="C2032:D2032"/>
    <mergeCell ref="C2034:D2034"/>
    <mergeCell ref="C2035:D2035"/>
    <mergeCell ref="C2037:D2037"/>
    <mergeCell ref="C2039:D2039"/>
    <mergeCell ref="C2041:D2041"/>
    <mergeCell ref="C2007:D2007"/>
    <mergeCell ref="C2008:D2008"/>
    <mergeCell ref="C2009:D2009"/>
    <mergeCell ref="C2013:D2013"/>
    <mergeCell ref="C2015:D2015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2015-11-23T13:55:09Z</cp:lastPrinted>
  <dcterms:created xsi:type="dcterms:W3CDTF">2015-10-11T16:12:39Z</dcterms:created>
  <dcterms:modified xsi:type="dcterms:W3CDTF">2015-12-17T11:16:54Z</dcterms:modified>
</cp:coreProperties>
</file>